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bstfeld\Dropbox\Obstfeld Irwin Korea\Julieta comments-MO\"/>
    </mc:Choice>
  </mc:AlternateContent>
  <bookViews>
    <workbookView xWindow="-120" yWindow="-120" windowWidth="29040" windowHeight="17640" tabRatio="850"/>
  </bookViews>
  <sheets>
    <sheet name="Read me" sheetId="56" r:id="rId1"/>
    <sheet name="Korea-Tradable-VA_QI" sheetId="48" r:id="rId2"/>
    <sheet name="Korea-Tradable-LP_I" sheetId="51" r:id="rId3"/>
    <sheet name="Korea-Tradable-TFPva_I" sheetId="52" r:id="rId4"/>
    <sheet name="Korea-Nontradable-VA_QI" sheetId="49" r:id="rId5"/>
    <sheet name="Korea-Nontradable-LP_I" sheetId="53" r:id="rId6"/>
    <sheet name="Korea-Nontradable-TFPva_I" sheetId="54" r:id="rId7"/>
    <sheet name="Weights" sheetId="50" r:id="rId8"/>
    <sheet name="Chart - LP vs TFP changes" sheetId="55" r:id="rId9"/>
  </sheets>
  <definedNames>
    <definedName name="CAP_GFCF">#REF!</definedName>
    <definedName name="CAP_QI">#REF!</definedName>
    <definedName name="CAPIT_QI">#REF!</definedName>
    <definedName name="CAPNIT_QI">#REF!</definedName>
    <definedName name="VAConH">#REF!</definedName>
    <definedName name="VAConKIT">#REF!</definedName>
    <definedName name="VAConKNIT">#REF!</definedName>
    <definedName name="VAConL">#REF!</definedName>
    <definedName name="VAConLC">#REF!</definedName>
    <definedName name="VAConTFP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51" l="1"/>
  <c r="H43" i="51" s="1"/>
  <c r="I43" i="51" s="1"/>
  <c r="J43" i="51" s="1"/>
  <c r="K43" i="51" s="1"/>
  <c r="L43" i="51" s="1"/>
  <c r="M43" i="51" s="1"/>
  <c r="N43" i="51" s="1"/>
  <c r="O43" i="51" s="1"/>
  <c r="P43" i="51" s="1"/>
  <c r="Q43" i="51" s="1"/>
  <c r="R43" i="51" s="1"/>
  <c r="S43" i="51" s="1"/>
  <c r="T43" i="51" s="1"/>
  <c r="U43" i="51" s="1"/>
  <c r="V43" i="51" s="1"/>
  <c r="W43" i="51" s="1"/>
  <c r="X43" i="51" s="1"/>
  <c r="Y43" i="51" s="1"/>
  <c r="Z43" i="51" s="1"/>
  <c r="AA43" i="51" s="1"/>
  <c r="AB43" i="51" s="1"/>
  <c r="AC43" i="51" s="1"/>
  <c r="AD43" i="51" s="1"/>
  <c r="AE43" i="51" s="1"/>
  <c r="AF43" i="51" s="1"/>
  <c r="AG43" i="51" s="1"/>
  <c r="AH43" i="51" s="1"/>
  <c r="AI43" i="51" s="1"/>
  <c r="AJ43" i="51" s="1"/>
  <c r="G42" i="51"/>
  <c r="H42" i="51" s="1"/>
  <c r="I42" i="51" s="1"/>
  <c r="J42" i="51" s="1"/>
  <c r="K42" i="51" s="1"/>
  <c r="L42" i="51" s="1"/>
  <c r="M42" i="51" s="1"/>
  <c r="N42" i="51" s="1"/>
  <c r="O42" i="51" s="1"/>
  <c r="P42" i="51" s="1"/>
  <c r="Q42" i="51" s="1"/>
  <c r="R42" i="51" s="1"/>
  <c r="S42" i="51" s="1"/>
  <c r="T42" i="51" s="1"/>
  <c r="U42" i="51" s="1"/>
  <c r="V42" i="51" s="1"/>
  <c r="W42" i="51" s="1"/>
  <c r="X42" i="51" s="1"/>
  <c r="Y42" i="51" s="1"/>
  <c r="Z42" i="51" s="1"/>
  <c r="AA42" i="51" s="1"/>
  <c r="AB42" i="51" s="1"/>
  <c r="AC42" i="51" s="1"/>
  <c r="AD42" i="51" s="1"/>
  <c r="AE42" i="51" s="1"/>
  <c r="AF42" i="51" s="1"/>
  <c r="AG42" i="51" s="1"/>
  <c r="AH42" i="51" s="1"/>
  <c r="AI42" i="51" s="1"/>
  <c r="AJ42" i="51" s="1"/>
  <c r="F43" i="51"/>
  <c r="F42" i="51"/>
  <c r="E43" i="51"/>
  <c r="E42" i="51"/>
  <c r="G43" i="52"/>
  <c r="H43" i="52" s="1"/>
  <c r="I43" i="52" s="1"/>
  <c r="J43" i="52" s="1"/>
  <c r="K43" i="52" s="1"/>
  <c r="L43" i="52" s="1"/>
  <c r="M43" i="52" s="1"/>
  <c r="N43" i="52" s="1"/>
  <c r="O43" i="52" s="1"/>
  <c r="P43" i="52" s="1"/>
  <c r="Q43" i="52" s="1"/>
  <c r="R43" i="52" s="1"/>
  <c r="S43" i="52" s="1"/>
  <c r="T43" i="52" s="1"/>
  <c r="U43" i="52" s="1"/>
  <c r="V43" i="52" s="1"/>
  <c r="W43" i="52" s="1"/>
  <c r="X43" i="52" s="1"/>
  <c r="Y43" i="52" s="1"/>
  <c r="Z43" i="52" s="1"/>
  <c r="AA43" i="52" s="1"/>
  <c r="AB43" i="52" s="1"/>
  <c r="AC43" i="52" s="1"/>
  <c r="AD43" i="52" s="1"/>
  <c r="AE43" i="52" s="1"/>
  <c r="AF43" i="52" s="1"/>
  <c r="AG43" i="52" s="1"/>
  <c r="AH43" i="52" s="1"/>
  <c r="AI43" i="52" s="1"/>
  <c r="AJ43" i="52" s="1"/>
  <c r="G42" i="52"/>
  <c r="H42" i="52" s="1"/>
  <c r="I42" i="52" s="1"/>
  <c r="J42" i="52" s="1"/>
  <c r="K42" i="52" s="1"/>
  <c r="L42" i="52" s="1"/>
  <c r="M42" i="52" s="1"/>
  <c r="N42" i="52" s="1"/>
  <c r="O42" i="52" s="1"/>
  <c r="P42" i="52" s="1"/>
  <c r="Q42" i="52" s="1"/>
  <c r="R42" i="52" s="1"/>
  <c r="S42" i="52" s="1"/>
  <c r="T42" i="52" s="1"/>
  <c r="U42" i="52" s="1"/>
  <c r="V42" i="52" s="1"/>
  <c r="W42" i="52" s="1"/>
  <c r="X42" i="52" s="1"/>
  <c r="Y42" i="52" s="1"/>
  <c r="Z42" i="52" s="1"/>
  <c r="AA42" i="52" s="1"/>
  <c r="AB42" i="52" s="1"/>
  <c r="AC42" i="52" s="1"/>
  <c r="AD42" i="52" s="1"/>
  <c r="AE42" i="52" s="1"/>
  <c r="AF42" i="52" s="1"/>
  <c r="AG42" i="52" s="1"/>
  <c r="AH42" i="52" s="1"/>
  <c r="AI42" i="52" s="1"/>
  <c r="AJ42" i="52" s="1"/>
  <c r="F43" i="52"/>
  <c r="F42" i="52"/>
  <c r="E43" i="52"/>
  <c r="E42" i="52"/>
  <c r="E41" i="52"/>
  <c r="F41" i="52" s="1"/>
  <c r="G41" i="52" s="1"/>
  <c r="H41" i="52" s="1"/>
  <c r="I41" i="52" s="1"/>
  <c r="J41" i="52" s="1"/>
  <c r="K41" i="52" s="1"/>
  <c r="L41" i="52" s="1"/>
  <c r="M41" i="52" s="1"/>
  <c r="N41" i="52" s="1"/>
  <c r="O41" i="52" s="1"/>
  <c r="P41" i="52" s="1"/>
  <c r="Q41" i="52" s="1"/>
  <c r="R41" i="52" s="1"/>
  <c r="S41" i="52" s="1"/>
  <c r="T41" i="52" s="1"/>
  <c r="U41" i="52" s="1"/>
  <c r="V41" i="52" s="1"/>
  <c r="W41" i="52" s="1"/>
  <c r="X41" i="52" s="1"/>
  <c r="Y41" i="52" s="1"/>
  <c r="Z41" i="52" s="1"/>
  <c r="AA41" i="52" s="1"/>
  <c r="AB41" i="52" s="1"/>
  <c r="AC41" i="52" s="1"/>
  <c r="AD41" i="52" s="1"/>
  <c r="AE41" i="52" s="1"/>
  <c r="AF41" i="52" s="1"/>
  <c r="AG41" i="52" s="1"/>
  <c r="AH41" i="52" s="1"/>
  <c r="AI41" i="52" s="1"/>
  <c r="AJ41" i="52" s="1"/>
  <c r="AJ45" i="54" l="1"/>
  <c r="AI45" i="54"/>
  <c r="AH45" i="54"/>
  <c r="AG45" i="54"/>
  <c r="AF45" i="54"/>
  <c r="AE45" i="54"/>
  <c r="AD45" i="54"/>
  <c r="AC45" i="54"/>
  <c r="AB45" i="54"/>
  <c r="AA45" i="54"/>
  <c r="Z45" i="54"/>
  <c r="Y45" i="54"/>
  <c r="X45" i="54"/>
  <c r="W45" i="54"/>
  <c r="V45" i="54"/>
  <c r="U45" i="54"/>
  <c r="T45" i="54"/>
  <c r="S45" i="54"/>
  <c r="R45" i="54"/>
  <c r="Q45" i="54"/>
  <c r="P45" i="54"/>
  <c r="O45" i="54"/>
  <c r="N45" i="54"/>
  <c r="M45" i="54"/>
  <c r="L45" i="54"/>
  <c r="K45" i="54"/>
  <c r="J45" i="54"/>
  <c r="I45" i="54"/>
  <c r="H45" i="54"/>
  <c r="G45" i="54"/>
  <c r="F45" i="54"/>
  <c r="E45" i="54"/>
  <c r="AJ45" i="53"/>
  <c r="AI45" i="53"/>
  <c r="AH45" i="53"/>
  <c r="AG45" i="53"/>
  <c r="AF45" i="53"/>
  <c r="AE45" i="53"/>
  <c r="AD45" i="53"/>
  <c r="AC45" i="53"/>
  <c r="AB45" i="53"/>
  <c r="AA45" i="53"/>
  <c r="Z45" i="53"/>
  <c r="Y45" i="53"/>
  <c r="X45" i="53"/>
  <c r="W45" i="53"/>
  <c r="V45" i="53"/>
  <c r="U45" i="53"/>
  <c r="T45" i="53"/>
  <c r="S45" i="53"/>
  <c r="R45" i="53"/>
  <c r="Q45" i="53"/>
  <c r="P45" i="53"/>
  <c r="O45" i="53"/>
  <c r="N45" i="53"/>
  <c r="M45" i="53"/>
  <c r="L45" i="53"/>
  <c r="K45" i="53"/>
  <c r="J45" i="53"/>
  <c r="I45" i="53"/>
  <c r="H45" i="53"/>
  <c r="G45" i="53"/>
  <c r="F45" i="53"/>
  <c r="E45" i="53"/>
  <c r="AG5" i="55"/>
  <c r="AF5" i="55"/>
  <c r="AE5" i="55"/>
  <c r="AD5" i="55"/>
  <c r="AC5" i="55"/>
  <c r="AB5" i="55"/>
  <c r="AA5" i="55"/>
  <c r="Z5" i="55"/>
  <c r="Y5" i="55"/>
  <c r="X5" i="55"/>
  <c r="W5" i="55"/>
  <c r="V5" i="55"/>
  <c r="U5" i="55"/>
  <c r="T5" i="55"/>
  <c r="S5" i="55"/>
  <c r="R5" i="55"/>
  <c r="Q5" i="55"/>
  <c r="P5" i="55"/>
  <c r="O5" i="55"/>
  <c r="N5" i="55"/>
  <c r="M5" i="55"/>
  <c r="L5" i="55"/>
  <c r="K5" i="55"/>
  <c r="J5" i="55"/>
  <c r="I5" i="55"/>
  <c r="H5" i="55"/>
  <c r="G5" i="55"/>
  <c r="F5" i="55"/>
  <c r="E5" i="55"/>
  <c r="D5" i="55"/>
  <c r="C5" i="55"/>
  <c r="B5" i="55"/>
  <c r="D1" i="55"/>
  <c r="E1" i="55" s="1"/>
  <c r="F1" i="55" s="1"/>
  <c r="G1" i="55" s="1"/>
  <c r="H1" i="55" s="1"/>
  <c r="I1" i="55" s="1"/>
  <c r="J1" i="55" s="1"/>
  <c r="K1" i="55" s="1"/>
  <c r="L1" i="55" s="1"/>
  <c r="M1" i="55" s="1"/>
  <c r="N1" i="55" s="1"/>
  <c r="O1" i="55" s="1"/>
  <c r="P1" i="55" s="1"/>
  <c r="Q1" i="55" s="1"/>
  <c r="R1" i="55" s="1"/>
  <c r="S1" i="55" s="1"/>
  <c r="T1" i="55" s="1"/>
  <c r="U1" i="55" s="1"/>
  <c r="V1" i="55" s="1"/>
  <c r="W1" i="55" s="1"/>
  <c r="X1" i="55" s="1"/>
  <c r="Y1" i="55" s="1"/>
  <c r="Z1" i="55" s="1"/>
  <c r="AA1" i="55" s="1"/>
  <c r="AB1" i="55" s="1"/>
  <c r="AC1" i="55" s="1"/>
  <c r="AD1" i="55" s="1"/>
  <c r="AE1" i="55" s="1"/>
  <c r="AF1" i="55" s="1"/>
  <c r="AG1" i="55" s="1"/>
  <c r="C1" i="55"/>
  <c r="AJ19" i="52" l="1"/>
  <c r="AI19" i="52"/>
  <c r="AH19" i="52"/>
  <c r="AG19" i="52"/>
  <c r="AF19" i="52"/>
  <c r="AE19" i="52"/>
  <c r="AD19" i="52"/>
  <c r="AC19" i="52"/>
  <c r="AB19" i="52"/>
  <c r="AA19" i="52"/>
  <c r="Z19" i="52"/>
  <c r="Y19" i="52"/>
  <c r="X19" i="52"/>
  <c r="W19" i="52"/>
  <c r="V19" i="52"/>
  <c r="U19" i="52"/>
  <c r="T19" i="52"/>
  <c r="S19" i="52"/>
  <c r="R19" i="52"/>
  <c r="Q19" i="52"/>
  <c r="P19" i="52"/>
  <c r="O19" i="52"/>
  <c r="N19" i="52"/>
  <c r="M19" i="52"/>
  <c r="L19" i="52"/>
  <c r="K19" i="52"/>
  <c r="J19" i="52"/>
  <c r="I19" i="52"/>
  <c r="H19" i="52"/>
  <c r="G19" i="52"/>
  <c r="F19" i="52"/>
  <c r="E19" i="52"/>
  <c r="AJ16" i="52"/>
  <c r="AI16" i="52"/>
  <c r="AH16" i="52"/>
  <c r="AG16" i="52"/>
  <c r="AF16" i="52"/>
  <c r="AE16" i="52"/>
  <c r="AD16" i="52"/>
  <c r="AC16" i="52"/>
  <c r="AB16" i="52"/>
  <c r="AA16" i="52"/>
  <c r="Z16" i="52"/>
  <c r="Y16" i="52"/>
  <c r="X16" i="52"/>
  <c r="W16" i="52"/>
  <c r="V16" i="52"/>
  <c r="U16" i="52"/>
  <c r="T16" i="52"/>
  <c r="S16" i="52"/>
  <c r="R16" i="52"/>
  <c r="Q16" i="52"/>
  <c r="P16" i="52"/>
  <c r="O16" i="52"/>
  <c r="N16" i="52"/>
  <c r="M16" i="52"/>
  <c r="L16" i="52"/>
  <c r="K16" i="52"/>
  <c r="J16" i="52"/>
  <c r="I16" i="52"/>
  <c r="H16" i="52"/>
  <c r="G16" i="52"/>
  <c r="F16" i="52"/>
  <c r="E16" i="52"/>
  <c r="E15" i="52"/>
  <c r="F15" i="52" s="1"/>
  <c r="G15" i="52" s="1"/>
  <c r="H15" i="52" s="1"/>
  <c r="I15" i="52" s="1"/>
  <c r="J15" i="52" s="1"/>
  <c r="K15" i="52" s="1"/>
  <c r="L15" i="52" s="1"/>
  <c r="M15" i="52" s="1"/>
  <c r="N15" i="52" s="1"/>
  <c r="O15" i="52" s="1"/>
  <c r="P15" i="52" s="1"/>
  <c r="Q15" i="52" s="1"/>
  <c r="R15" i="52" s="1"/>
  <c r="S15" i="52" s="1"/>
  <c r="T15" i="52" s="1"/>
  <c r="U15" i="52" s="1"/>
  <c r="V15" i="52" s="1"/>
  <c r="W15" i="52" s="1"/>
  <c r="X15" i="52" s="1"/>
  <c r="Y15" i="52" s="1"/>
  <c r="Z15" i="52" s="1"/>
  <c r="AA15" i="52" s="1"/>
  <c r="AB15" i="52" s="1"/>
  <c r="AC15" i="52" s="1"/>
  <c r="AD15" i="52" s="1"/>
  <c r="AE15" i="52" s="1"/>
  <c r="AF15" i="52" s="1"/>
  <c r="AG15" i="52" s="1"/>
  <c r="AH15" i="52" s="1"/>
  <c r="AI15" i="52" s="1"/>
  <c r="AJ15" i="52" s="1"/>
  <c r="AJ16" i="51"/>
  <c r="AI16" i="51"/>
  <c r="AH16" i="51"/>
  <c r="AG16" i="51"/>
  <c r="AF16" i="51"/>
  <c r="AE16" i="51"/>
  <c r="AD16" i="51"/>
  <c r="AC16" i="51"/>
  <c r="AB16" i="51"/>
  <c r="AA16" i="51"/>
  <c r="Z16" i="51"/>
  <c r="Y16" i="51"/>
  <c r="X16" i="51"/>
  <c r="W16" i="51"/>
  <c r="V16" i="51"/>
  <c r="U16" i="51"/>
  <c r="T16" i="51"/>
  <c r="S16" i="51"/>
  <c r="R16" i="51"/>
  <c r="Q16" i="51"/>
  <c r="P16" i="51"/>
  <c r="O16" i="51"/>
  <c r="N16" i="51"/>
  <c r="M16" i="51"/>
  <c r="L16" i="51"/>
  <c r="K16" i="51"/>
  <c r="J16" i="51"/>
  <c r="I16" i="51"/>
  <c r="H16" i="51"/>
  <c r="G16" i="51"/>
  <c r="F16" i="51"/>
  <c r="E16" i="51"/>
  <c r="G15" i="51"/>
  <c r="H15" i="51" s="1"/>
  <c r="I15" i="51" s="1"/>
  <c r="J15" i="51" s="1"/>
  <c r="K15" i="51" s="1"/>
  <c r="L15" i="51" s="1"/>
  <c r="M15" i="51" s="1"/>
  <c r="N15" i="51" s="1"/>
  <c r="O15" i="51" s="1"/>
  <c r="P15" i="51" s="1"/>
  <c r="Q15" i="51" s="1"/>
  <c r="R15" i="51" s="1"/>
  <c r="S15" i="51" s="1"/>
  <c r="T15" i="51" s="1"/>
  <c r="U15" i="51" s="1"/>
  <c r="V15" i="51" s="1"/>
  <c r="W15" i="51" s="1"/>
  <c r="X15" i="51" s="1"/>
  <c r="Y15" i="51" s="1"/>
  <c r="Z15" i="51" s="1"/>
  <c r="AA15" i="51" s="1"/>
  <c r="AB15" i="51" s="1"/>
  <c r="AC15" i="51" s="1"/>
  <c r="AD15" i="51" s="1"/>
  <c r="AE15" i="51" s="1"/>
  <c r="AF15" i="51" s="1"/>
  <c r="AG15" i="51" s="1"/>
  <c r="AH15" i="51" s="1"/>
  <c r="AI15" i="51" s="1"/>
  <c r="AJ15" i="51" s="1"/>
  <c r="F15" i="51"/>
  <c r="E15" i="51"/>
  <c r="AJ43" i="54"/>
  <c r="AI43" i="54"/>
  <c r="AH43" i="54"/>
  <c r="AG43" i="54"/>
  <c r="AF43" i="54"/>
  <c r="AE43" i="54"/>
  <c r="AD43" i="54"/>
  <c r="AC43" i="54"/>
  <c r="AB43" i="54"/>
  <c r="AA43" i="54"/>
  <c r="Z43" i="54"/>
  <c r="Y43" i="54"/>
  <c r="X43" i="54"/>
  <c r="W43" i="54"/>
  <c r="V43" i="54"/>
  <c r="U43" i="54"/>
  <c r="T43" i="54"/>
  <c r="S43" i="54"/>
  <c r="R43" i="54"/>
  <c r="Q43" i="54"/>
  <c r="P43" i="54"/>
  <c r="O43" i="54"/>
  <c r="N43" i="54"/>
  <c r="M43" i="54"/>
  <c r="L43" i="54"/>
  <c r="K43" i="54"/>
  <c r="J43" i="54"/>
  <c r="I43" i="54"/>
  <c r="H43" i="54"/>
  <c r="G43" i="54"/>
  <c r="F43" i="54"/>
  <c r="E43" i="54"/>
  <c r="AJ42" i="54"/>
  <c r="AI42" i="54"/>
  <c r="AH42" i="54"/>
  <c r="AG42" i="54"/>
  <c r="AF42" i="54"/>
  <c r="AE42" i="54"/>
  <c r="AD42" i="54"/>
  <c r="AC42" i="54"/>
  <c r="AB42" i="54"/>
  <c r="AA42" i="54"/>
  <c r="Z42" i="54"/>
  <c r="Y42" i="54"/>
  <c r="X42" i="54"/>
  <c r="W42" i="54"/>
  <c r="V42" i="54"/>
  <c r="U42" i="54"/>
  <c r="T42" i="54"/>
  <c r="S42" i="54"/>
  <c r="R42" i="54"/>
  <c r="Q42" i="54"/>
  <c r="P42" i="54"/>
  <c r="O42" i="54"/>
  <c r="N42" i="54"/>
  <c r="M42" i="54"/>
  <c r="L42" i="54"/>
  <c r="K42" i="54"/>
  <c r="J42" i="54"/>
  <c r="I42" i="54"/>
  <c r="H42" i="54"/>
  <c r="G42" i="54"/>
  <c r="F42" i="54"/>
  <c r="E42" i="54"/>
  <c r="AJ41" i="54"/>
  <c r="AI41" i="54"/>
  <c r="AH41" i="54"/>
  <c r="AG41" i="54"/>
  <c r="AF41" i="54"/>
  <c r="AE41" i="54"/>
  <c r="AD41" i="54"/>
  <c r="AC41" i="54"/>
  <c r="AB41" i="54"/>
  <c r="AA41" i="54"/>
  <c r="Z41" i="54"/>
  <c r="Y41" i="54"/>
  <c r="X41" i="54"/>
  <c r="W41" i="54"/>
  <c r="V41" i="54"/>
  <c r="U41" i="54"/>
  <c r="T41" i="54"/>
  <c r="S41" i="54"/>
  <c r="R41" i="54"/>
  <c r="Q41" i="54"/>
  <c r="P41" i="54"/>
  <c r="O41" i="54"/>
  <c r="N41" i="54"/>
  <c r="M41" i="54"/>
  <c r="L41" i="54"/>
  <c r="K41" i="54"/>
  <c r="J41" i="54"/>
  <c r="I41" i="54"/>
  <c r="H41" i="54"/>
  <c r="G41" i="54"/>
  <c r="F41" i="54"/>
  <c r="E41" i="54"/>
  <c r="AJ40" i="54"/>
  <c r="AI40" i="54"/>
  <c r="AH40" i="54"/>
  <c r="AG40" i="54"/>
  <c r="AF40" i="54"/>
  <c r="AE40" i="54"/>
  <c r="AD40" i="54"/>
  <c r="AC40" i="54"/>
  <c r="AB40" i="54"/>
  <c r="AA40" i="54"/>
  <c r="Z40" i="54"/>
  <c r="Y40" i="54"/>
  <c r="X40" i="54"/>
  <c r="W40" i="54"/>
  <c r="V40" i="54"/>
  <c r="U40" i="54"/>
  <c r="T40" i="54"/>
  <c r="S40" i="54"/>
  <c r="R40" i="54"/>
  <c r="Q40" i="54"/>
  <c r="P40" i="54"/>
  <c r="O40" i="54"/>
  <c r="N40" i="54"/>
  <c r="M40" i="54"/>
  <c r="L40" i="54"/>
  <c r="K40" i="54"/>
  <c r="J40" i="54"/>
  <c r="I40" i="54"/>
  <c r="H40" i="54"/>
  <c r="G40" i="54"/>
  <c r="F40" i="54"/>
  <c r="E40" i="54"/>
  <c r="AJ39" i="54"/>
  <c r="AI39" i="54"/>
  <c r="AH39" i="54"/>
  <c r="AG39" i="54"/>
  <c r="AF39" i="54"/>
  <c r="AE39" i="54"/>
  <c r="AD39" i="54"/>
  <c r="AC39" i="54"/>
  <c r="AB39" i="54"/>
  <c r="AA39" i="54"/>
  <c r="Z39" i="54"/>
  <c r="Y39" i="54"/>
  <c r="X39" i="54"/>
  <c r="W39" i="54"/>
  <c r="V39" i="54"/>
  <c r="U39" i="54"/>
  <c r="T39" i="54"/>
  <c r="S39" i="54"/>
  <c r="R39" i="54"/>
  <c r="Q39" i="54"/>
  <c r="P39" i="54"/>
  <c r="O39" i="54"/>
  <c r="N39" i="54"/>
  <c r="M39" i="54"/>
  <c r="L39" i="54"/>
  <c r="K39" i="54"/>
  <c r="J39" i="54"/>
  <c r="I39" i="54"/>
  <c r="H39" i="54"/>
  <c r="G39" i="54"/>
  <c r="F39" i="54"/>
  <c r="E39" i="54"/>
  <c r="AJ38" i="54"/>
  <c r="AI38" i="54"/>
  <c r="AH38" i="54"/>
  <c r="AG38" i="54"/>
  <c r="AF38" i="54"/>
  <c r="AE38" i="54"/>
  <c r="AD38" i="54"/>
  <c r="AC38" i="54"/>
  <c r="AB38" i="54"/>
  <c r="AA38" i="54"/>
  <c r="Z38" i="54"/>
  <c r="Y38" i="54"/>
  <c r="X38" i="54"/>
  <c r="W38" i="54"/>
  <c r="V38" i="54"/>
  <c r="U38" i="54"/>
  <c r="T38" i="54"/>
  <c r="S38" i="54"/>
  <c r="R38" i="54"/>
  <c r="Q38" i="54"/>
  <c r="P38" i="54"/>
  <c r="O38" i="54"/>
  <c r="N38" i="54"/>
  <c r="M38" i="54"/>
  <c r="L38" i="54"/>
  <c r="K38" i="54"/>
  <c r="J38" i="54"/>
  <c r="I38" i="54"/>
  <c r="H38" i="54"/>
  <c r="G38" i="54"/>
  <c r="F38" i="54"/>
  <c r="E38" i="54"/>
  <c r="AJ37" i="54"/>
  <c r="AI37" i="54"/>
  <c r="AH37" i="54"/>
  <c r="AG37" i="54"/>
  <c r="AF37" i="54"/>
  <c r="AE37" i="54"/>
  <c r="AD37" i="54"/>
  <c r="AC37" i="54"/>
  <c r="AB37" i="54"/>
  <c r="AA37" i="54"/>
  <c r="Z37" i="54"/>
  <c r="Y37" i="54"/>
  <c r="X37" i="54"/>
  <c r="W37" i="54"/>
  <c r="V37" i="54"/>
  <c r="U37" i="54"/>
  <c r="T37" i="54"/>
  <c r="S37" i="54"/>
  <c r="R37" i="54"/>
  <c r="Q37" i="54"/>
  <c r="P37" i="54"/>
  <c r="O37" i="54"/>
  <c r="N37" i="54"/>
  <c r="M37" i="54"/>
  <c r="L37" i="54"/>
  <c r="K37" i="54"/>
  <c r="J37" i="54"/>
  <c r="I37" i="54"/>
  <c r="H37" i="54"/>
  <c r="G37" i="54"/>
  <c r="F37" i="54"/>
  <c r="E37" i="54"/>
  <c r="AJ36" i="54"/>
  <c r="AI36" i="54"/>
  <c r="AH36" i="54"/>
  <c r="AG36" i="54"/>
  <c r="AF36" i="54"/>
  <c r="AE36" i="54"/>
  <c r="AD36" i="54"/>
  <c r="AC36" i="54"/>
  <c r="AB36" i="54"/>
  <c r="AA36" i="54"/>
  <c r="Z36" i="54"/>
  <c r="Y36" i="54"/>
  <c r="X36" i="54"/>
  <c r="W36" i="54"/>
  <c r="V36" i="54"/>
  <c r="U36" i="54"/>
  <c r="T36" i="54"/>
  <c r="S36" i="54"/>
  <c r="R36" i="54"/>
  <c r="Q36" i="54"/>
  <c r="P36" i="54"/>
  <c r="O36" i="54"/>
  <c r="N36" i="54"/>
  <c r="M36" i="54"/>
  <c r="L36" i="54"/>
  <c r="K36" i="54"/>
  <c r="J36" i="54"/>
  <c r="I36" i="54"/>
  <c r="H36" i="54"/>
  <c r="G36" i="54"/>
  <c r="F36" i="54"/>
  <c r="E36" i="54"/>
  <c r="AJ35" i="54"/>
  <c r="AI35" i="54"/>
  <c r="AH35" i="54"/>
  <c r="AG35" i="54"/>
  <c r="AF35" i="54"/>
  <c r="AE35" i="54"/>
  <c r="AD35" i="54"/>
  <c r="AC35" i="54"/>
  <c r="AB35" i="54"/>
  <c r="AA35" i="54"/>
  <c r="Z35" i="54"/>
  <c r="Y35" i="54"/>
  <c r="X35" i="54"/>
  <c r="W35" i="54"/>
  <c r="V35" i="54"/>
  <c r="U35" i="54"/>
  <c r="T35" i="54"/>
  <c r="S35" i="54"/>
  <c r="R35" i="54"/>
  <c r="Q35" i="54"/>
  <c r="P35" i="54"/>
  <c r="O35" i="54"/>
  <c r="N35" i="54"/>
  <c r="M35" i="54"/>
  <c r="L35" i="54"/>
  <c r="K35" i="54"/>
  <c r="J35" i="54"/>
  <c r="I35" i="54"/>
  <c r="H35" i="54"/>
  <c r="G35" i="54"/>
  <c r="F35" i="54"/>
  <c r="E35" i="54"/>
  <c r="AJ34" i="54"/>
  <c r="AI34" i="54"/>
  <c r="AH34" i="54"/>
  <c r="AG34" i="54"/>
  <c r="AF34" i="54"/>
  <c r="AE34" i="54"/>
  <c r="AD34" i="54"/>
  <c r="AC34" i="54"/>
  <c r="AB34" i="54"/>
  <c r="AA34" i="54"/>
  <c r="Z34" i="54"/>
  <c r="Y34" i="54"/>
  <c r="X34" i="54"/>
  <c r="W34" i="54"/>
  <c r="V34" i="54"/>
  <c r="U34" i="54"/>
  <c r="T34" i="54"/>
  <c r="S34" i="54"/>
  <c r="R34" i="54"/>
  <c r="Q34" i="54"/>
  <c r="P34" i="54"/>
  <c r="O34" i="54"/>
  <c r="N34" i="54"/>
  <c r="M34" i="54"/>
  <c r="L34" i="54"/>
  <c r="K34" i="54"/>
  <c r="J34" i="54"/>
  <c r="I34" i="54"/>
  <c r="H34" i="54"/>
  <c r="G34" i="54"/>
  <c r="F34" i="54"/>
  <c r="E34" i="54"/>
  <c r="AJ33" i="54"/>
  <c r="AI33" i="54"/>
  <c r="AH33" i="54"/>
  <c r="AG33" i="54"/>
  <c r="AF33" i="54"/>
  <c r="AE33" i="54"/>
  <c r="AD33" i="54"/>
  <c r="AC33" i="54"/>
  <c r="AB33" i="54"/>
  <c r="AA33" i="54"/>
  <c r="Z33" i="54"/>
  <c r="Y33" i="54"/>
  <c r="X33" i="54"/>
  <c r="W33" i="54"/>
  <c r="V33" i="54"/>
  <c r="U33" i="54"/>
  <c r="T33" i="54"/>
  <c r="S33" i="54"/>
  <c r="R33" i="54"/>
  <c r="Q33" i="54"/>
  <c r="P33" i="54"/>
  <c r="O33" i="54"/>
  <c r="N33" i="54"/>
  <c r="M33" i="54"/>
  <c r="L33" i="54"/>
  <c r="K33" i="54"/>
  <c r="J33" i="54"/>
  <c r="I33" i="54"/>
  <c r="H33" i="54"/>
  <c r="G33" i="54"/>
  <c r="F33" i="54"/>
  <c r="E33" i="54"/>
  <c r="AJ32" i="54"/>
  <c r="AI32" i="54"/>
  <c r="AH32" i="54"/>
  <c r="AG32" i="54"/>
  <c r="AF32" i="54"/>
  <c r="AE32" i="54"/>
  <c r="AD32" i="54"/>
  <c r="AC32" i="54"/>
  <c r="AB32" i="54"/>
  <c r="AA32" i="54"/>
  <c r="Z32" i="54"/>
  <c r="Y32" i="54"/>
  <c r="X32" i="54"/>
  <c r="W32" i="54"/>
  <c r="V32" i="54"/>
  <c r="U32" i="54"/>
  <c r="T32" i="54"/>
  <c r="S32" i="54"/>
  <c r="R32" i="54"/>
  <c r="Q32" i="54"/>
  <c r="P32" i="54"/>
  <c r="O32" i="54"/>
  <c r="N32" i="54"/>
  <c r="M32" i="54"/>
  <c r="L32" i="54"/>
  <c r="K32" i="54"/>
  <c r="J32" i="54"/>
  <c r="I32" i="54"/>
  <c r="H32" i="54"/>
  <c r="G32" i="54"/>
  <c r="F32" i="54"/>
  <c r="E32" i="54"/>
  <c r="AJ31" i="54"/>
  <c r="AI31" i="54"/>
  <c r="AH31" i="54"/>
  <c r="AG31" i="54"/>
  <c r="AF31" i="54"/>
  <c r="AE31" i="54"/>
  <c r="AD31" i="54"/>
  <c r="AC31" i="54"/>
  <c r="AB31" i="54"/>
  <c r="AA31" i="54"/>
  <c r="Z31" i="54"/>
  <c r="Y31" i="54"/>
  <c r="X31" i="54"/>
  <c r="W31" i="54"/>
  <c r="V31" i="54"/>
  <c r="U31" i="54"/>
  <c r="T31" i="54"/>
  <c r="S31" i="54"/>
  <c r="R31" i="54"/>
  <c r="Q31" i="54"/>
  <c r="P31" i="54"/>
  <c r="O31" i="54"/>
  <c r="N31" i="54"/>
  <c r="M31" i="54"/>
  <c r="L31" i="54"/>
  <c r="K31" i="54"/>
  <c r="J31" i="54"/>
  <c r="I31" i="54"/>
  <c r="H31" i="54"/>
  <c r="G31" i="54"/>
  <c r="F31" i="54"/>
  <c r="E31" i="54"/>
  <c r="AJ30" i="54"/>
  <c r="AJ44" i="54" s="1"/>
  <c r="AI30" i="54"/>
  <c r="AI44" i="54" s="1"/>
  <c r="AH30" i="54"/>
  <c r="AH44" i="54" s="1"/>
  <c r="AG30" i="54"/>
  <c r="AG44" i="54" s="1"/>
  <c r="AF30" i="54"/>
  <c r="AF44" i="54" s="1"/>
  <c r="AE30" i="54"/>
  <c r="AE44" i="54" s="1"/>
  <c r="AD30" i="54"/>
  <c r="AD44" i="54" s="1"/>
  <c r="AC30" i="54"/>
  <c r="AC44" i="54" s="1"/>
  <c r="AB30" i="54"/>
  <c r="AB44" i="54" s="1"/>
  <c r="AA30" i="54"/>
  <c r="AA44" i="54" s="1"/>
  <c r="Z30" i="54"/>
  <c r="Z44" i="54" s="1"/>
  <c r="Y30" i="54"/>
  <c r="Y44" i="54" s="1"/>
  <c r="X30" i="54"/>
  <c r="X44" i="54" s="1"/>
  <c r="W30" i="54"/>
  <c r="W44" i="54" s="1"/>
  <c r="V30" i="54"/>
  <c r="V44" i="54" s="1"/>
  <c r="U30" i="54"/>
  <c r="U44" i="54" s="1"/>
  <c r="T30" i="54"/>
  <c r="T44" i="54" s="1"/>
  <c r="S30" i="54"/>
  <c r="S44" i="54" s="1"/>
  <c r="R30" i="54"/>
  <c r="R44" i="54" s="1"/>
  <c r="Q30" i="54"/>
  <c r="Q44" i="54" s="1"/>
  <c r="P30" i="54"/>
  <c r="P44" i="54" s="1"/>
  <c r="O30" i="54"/>
  <c r="O44" i="54" s="1"/>
  <c r="N30" i="54"/>
  <c r="N44" i="54" s="1"/>
  <c r="M30" i="54"/>
  <c r="M44" i="54" s="1"/>
  <c r="L30" i="54"/>
  <c r="L44" i="54" s="1"/>
  <c r="K30" i="54"/>
  <c r="K44" i="54" s="1"/>
  <c r="J30" i="54"/>
  <c r="J44" i="54" s="1"/>
  <c r="I30" i="54"/>
  <c r="I44" i="54" s="1"/>
  <c r="H30" i="54"/>
  <c r="H44" i="54" s="1"/>
  <c r="G30" i="54"/>
  <c r="G44" i="54" s="1"/>
  <c r="F30" i="54"/>
  <c r="F44" i="54" s="1"/>
  <c r="E30" i="54"/>
  <c r="E44" i="54" s="1"/>
  <c r="F39" i="53"/>
  <c r="AJ43" i="53"/>
  <c r="AI43" i="53"/>
  <c r="AH43" i="53"/>
  <c r="AG43" i="53"/>
  <c r="AF43" i="53"/>
  <c r="AE43" i="53"/>
  <c r="AD43" i="53"/>
  <c r="AC43" i="53"/>
  <c r="AB43" i="53"/>
  <c r="AA43" i="53"/>
  <c r="Z43" i="53"/>
  <c r="Y43" i="53"/>
  <c r="X43" i="53"/>
  <c r="W43" i="53"/>
  <c r="V43" i="53"/>
  <c r="U43" i="53"/>
  <c r="T43" i="53"/>
  <c r="S43" i="53"/>
  <c r="R43" i="53"/>
  <c r="Q43" i="53"/>
  <c r="P43" i="53"/>
  <c r="O43" i="53"/>
  <c r="N43" i="53"/>
  <c r="M43" i="53"/>
  <c r="L43" i="53"/>
  <c r="K43" i="53"/>
  <c r="J43" i="53"/>
  <c r="I43" i="53"/>
  <c r="H43" i="53"/>
  <c r="G43" i="53"/>
  <c r="F43" i="53"/>
  <c r="E43" i="53"/>
  <c r="AJ42" i="53"/>
  <c r="AI42" i="53"/>
  <c r="AH42" i="53"/>
  <c r="AG42" i="53"/>
  <c r="AF42" i="53"/>
  <c r="AE42" i="53"/>
  <c r="AD42" i="53"/>
  <c r="AC42" i="53"/>
  <c r="AB42" i="53"/>
  <c r="AA42" i="53"/>
  <c r="Z42" i="53"/>
  <c r="Y42" i="53"/>
  <c r="X42" i="53"/>
  <c r="W42" i="53"/>
  <c r="V42" i="53"/>
  <c r="U42" i="53"/>
  <c r="T42" i="53"/>
  <c r="S42" i="53"/>
  <c r="R42" i="53"/>
  <c r="Q42" i="53"/>
  <c r="P42" i="53"/>
  <c r="O42" i="53"/>
  <c r="N42" i="53"/>
  <c r="M42" i="53"/>
  <c r="L42" i="53"/>
  <c r="K42" i="53"/>
  <c r="J42" i="53"/>
  <c r="I42" i="53"/>
  <c r="H42" i="53"/>
  <c r="G42" i="53"/>
  <c r="F42" i="53"/>
  <c r="E42" i="53"/>
  <c r="AJ41" i="53"/>
  <c r="AI41" i="53"/>
  <c r="AH41" i="53"/>
  <c r="AG41" i="53"/>
  <c r="AF41" i="53"/>
  <c r="AE41" i="53"/>
  <c r="AD41" i="53"/>
  <c r="AC41" i="53"/>
  <c r="AB41" i="53"/>
  <c r="AA41" i="53"/>
  <c r="Z41" i="53"/>
  <c r="Y41" i="53"/>
  <c r="X41" i="53"/>
  <c r="W41" i="53"/>
  <c r="V41" i="53"/>
  <c r="U41" i="53"/>
  <c r="T41" i="53"/>
  <c r="S41" i="53"/>
  <c r="R41" i="53"/>
  <c r="Q41" i="53"/>
  <c r="P41" i="53"/>
  <c r="O41" i="53"/>
  <c r="N41" i="53"/>
  <c r="M41" i="53"/>
  <c r="L41" i="53"/>
  <c r="K41" i="53"/>
  <c r="J41" i="53"/>
  <c r="I41" i="53"/>
  <c r="H41" i="53"/>
  <c r="G41" i="53"/>
  <c r="F41" i="53"/>
  <c r="E41" i="53"/>
  <c r="AJ40" i="53"/>
  <c r="AI40" i="53"/>
  <c r="AH40" i="53"/>
  <c r="AG40" i="53"/>
  <c r="AF40" i="53"/>
  <c r="AE40" i="53"/>
  <c r="AD40" i="53"/>
  <c r="AC40" i="53"/>
  <c r="AB40" i="53"/>
  <c r="AA40" i="53"/>
  <c r="Z40" i="53"/>
  <c r="Y40" i="53"/>
  <c r="X40" i="53"/>
  <c r="W40" i="53"/>
  <c r="V40" i="53"/>
  <c r="U40" i="53"/>
  <c r="T40" i="53"/>
  <c r="S40" i="53"/>
  <c r="R40" i="53"/>
  <c r="Q40" i="53"/>
  <c r="P40" i="53"/>
  <c r="O40" i="53"/>
  <c r="N40" i="53"/>
  <c r="M40" i="53"/>
  <c r="L40" i="53"/>
  <c r="K40" i="53"/>
  <c r="J40" i="53"/>
  <c r="I40" i="53"/>
  <c r="H40" i="53"/>
  <c r="G40" i="53"/>
  <c r="F40" i="53"/>
  <c r="E40" i="53"/>
  <c r="AJ39" i="53"/>
  <c r="AI39" i="53"/>
  <c r="AH39" i="53"/>
  <c r="AG39" i="53"/>
  <c r="AF39" i="53"/>
  <c r="AE39" i="53"/>
  <c r="AD39" i="53"/>
  <c r="AC39" i="53"/>
  <c r="AB39" i="53"/>
  <c r="AA39" i="53"/>
  <c r="Z39" i="53"/>
  <c r="Y39" i="53"/>
  <c r="X39" i="53"/>
  <c r="W39" i="53"/>
  <c r="V39" i="53"/>
  <c r="U39" i="53"/>
  <c r="T39" i="53"/>
  <c r="S39" i="53"/>
  <c r="R39" i="53"/>
  <c r="Q39" i="53"/>
  <c r="P39" i="53"/>
  <c r="O39" i="53"/>
  <c r="N39" i="53"/>
  <c r="M39" i="53"/>
  <c r="L39" i="53"/>
  <c r="K39" i="53"/>
  <c r="J39" i="53"/>
  <c r="I39" i="53"/>
  <c r="H39" i="53"/>
  <c r="G39" i="53"/>
  <c r="E39" i="53"/>
  <c r="AJ38" i="53"/>
  <c r="AI38" i="53"/>
  <c r="AH38" i="53"/>
  <c r="AG38" i="53"/>
  <c r="AF38" i="53"/>
  <c r="AE38" i="53"/>
  <c r="AD38" i="53"/>
  <c r="AC38" i="53"/>
  <c r="AB38" i="53"/>
  <c r="AA38" i="53"/>
  <c r="Z38" i="53"/>
  <c r="Y38" i="53"/>
  <c r="X38" i="53"/>
  <c r="W38" i="53"/>
  <c r="V38" i="53"/>
  <c r="U38" i="53"/>
  <c r="T38" i="53"/>
  <c r="S38" i="53"/>
  <c r="R38" i="53"/>
  <c r="Q38" i="53"/>
  <c r="P38" i="53"/>
  <c r="O38" i="53"/>
  <c r="N38" i="53"/>
  <c r="M38" i="53"/>
  <c r="L38" i="53"/>
  <c r="K38" i="53"/>
  <c r="J38" i="53"/>
  <c r="I38" i="53"/>
  <c r="H38" i="53"/>
  <c r="G38" i="53"/>
  <c r="F38" i="53"/>
  <c r="E38" i="53"/>
  <c r="AJ37" i="53"/>
  <c r="AI37" i="53"/>
  <c r="AH37" i="53"/>
  <c r="AG37" i="53"/>
  <c r="AF37" i="53"/>
  <c r="AE37" i="53"/>
  <c r="AD37" i="53"/>
  <c r="AC37" i="53"/>
  <c r="AB37" i="53"/>
  <c r="AA37" i="53"/>
  <c r="Z37" i="53"/>
  <c r="Y37" i="53"/>
  <c r="X37" i="53"/>
  <c r="W37" i="53"/>
  <c r="V37" i="53"/>
  <c r="U37" i="53"/>
  <c r="T37" i="53"/>
  <c r="S37" i="53"/>
  <c r="R37" i="53"/>
  <c r="Q37" i="53"/>
  <c r="P37" i="53"/>
  <c r="O37" i="53"/>
  <c r="N37" i="53"/>
  <c r="M37" i="53"/>
  <c r="L37" i="53"/>
  <c r="K37" i="53"/>
  <c r="J37" i="53"/>
  <c r="I37" i="53"/>
  <c r="H37" i="53"/>
  <c r="G37" i="53"/>
  <c r="F37" i="53"/>
  <c r="E37" i="53"/>
  <c r="AJ36" i="53"/>
  <c r="AI36" i="53"/>
  <c r="AH36" i="53"/>
  <c r="AG36" i="53"/>
  <c r="AF36" i="53"/>
  <c r="AE36" i="53"/>
  <c r="AD36" i="53"/>
  <c r="AC36" i="53"/>
  <c r="AB36" i="53"/>
  <c r="AA36" i="53"/>
  <c r="Z36" i="53"/>
  <c r="Y36" i="53"/>
  <c r="X36" i="53"/>
  <c r="W36" i="53"/>
  <c r="V36" i="53"/>
  <c r="U36" i="53"/>
  <c r="T36" i="53"/>
  <c r="S36" i="53"/>
  <c r="R36" i="53"/>
  <c r="Q36" i="53"/>
  <c r="P36" i="53"/>
  <c r="O36" i="53"/>
  <c r="N36" i="53"/>
  <c r="M36" i="53"/>
  <c r="L36" i="53"/>
  <c r="K36" i="53"/>
  <c r="J36" i="53"/>
  <c r="I36" i="53"/>
  <c r="H36" i="53"/>
  <c r="G36" i="53"/>
  <c r="F36" i="53"/>
  <c r="E36" i="53"/>
  <c r="AJ35" i="53"/>
  <c r="AI35" i="53"/>
  <c r="AH35" i="53"/>
  <c r="AG35" i="53"/>
  <c r="AF35" i="53"/>
  <c r="AE35" i="53"/>
  <c r="AD35" i="53"/>
  <c r="AC35" i="53"/>
  <c r="AB35" i="53"/>
  <c r="AA35" i="53"/>
  <c r="Z35" i="53"/>
  <c r="Y35" i="53"/>
  <c r="X35" i="53"/>
  <c r="W35" i="53"/>
  <c r="V35" i="53"/>
  <c r="U35" i="53"/>
  <c r="T35" i="53"/>
  <c r="S35" i="53"/>
  <c r="R35" i="53"/>
  <c r="Q35" i="53"/>
  <c r="P35" i="53"/>
  <c r="O35" i="53"/>
  <c r="N35" i="53"/>
  <c r="M35" i="53"/>
  <c r="L35" i="53"/>
  <c r="K35" i="53"/>
  <c r="J35" i="53"/>
  <c r="I35" i="53"/>
  <c r="H35" i="53"/>
  <c r="G35" i="53"/>
  <c r="F35" i="53"/>
  <c r="E35" i="53"/>
  <c r="AJ34" i="53"/>
  <c r="AI34" i="53"/>
  <c r="AH34" i="53"/>
  <c r="AG34" i="53"/>
  <c r="AF34" i="53"/>
  <c r="AE34" i="53"/>
  <c r="AD34" i="53"/>
  <c r="AC34" i="53"/>
  <c r="AB34" i="53"/>
  <c r="AA34" i="53"/>
  <c r="Z34" i="53"/>
  <c r="Y34" i="53"/>
  <c r="X34" i="53"/>
  <c r="W34" i="53"/>
  <c r="V34" i="53"/>
  <c r="U34" i="53"/>
  <c r="T34" i="53"/>
  <c r="S34" i="53"/>
  <c r="R34" i="53"/>
  <c r="Q34" i="53"/>
  <c r="P34" i="53"/>
  <c r="O34" i="53"/>
  <c r="N34" i="53"/>
  <c r="M34" i="53"/>
  <c r="L34" i="53"/>
  <c r="K34" i="53"/>
  <c r="J34" i="53"/>
  <c r="I34" i="53"/>
  <c r="H34" i="53"/>
  <c r="G34" i="53"/>
  <c r="F34" i="53"/>
  <c r="E34" i="53"/>
  <c r="AJ33" i="53"/>
  <c r="AI33" i="53"/>
  <c r="AH33" i="53"/>
  <c r="AG33" i="53"/>
  <c r="AF33" i="53"/>
  <c r="AE33" i="53"/>
  <c r="AD33" i="53"/>
  <c r="AC33" i="53"/>
  <c r="AB33" i="53"/>
  <c r="AA33" i="53"/>
  <c r="Z33" i="53"/>
  <c r="Y33" i="53"/>
  <c r="X33" i="53"/>
  <c r="W33" i="53"/>
  <c r="V33" i="53"/>
  <c r="U33" i="53"/>
  <c r="T33" i="53"/>
  <c r="S33" i="53"/>
  <c r="R33" i="53"/>
  <c r="Q33" i="53"/>
  <c r="P33" i="53"/>
  <c r="O33" i="53"/>
  <c r="N33" i="53"/>
  <c r="M33" i="53"/>
  <c r="L33" i="53"/>
  <c r="K33" i="53"/>
  <c r="J33" i="53"/>
  <c r="I33" i="53"/>
  <c r="H33" i="53"/>
  <c r="G33" i="53"/>
  <c r="F33" i="53"/>
  <c r="E33" i="53"/>
  <c r="AJ32" i="53"/>
  <c r="AI32" i="53"/>
  <c r="AH32" i="53"/>
  <c r="AG32" i="53"/>
  <c r="AF32" i="53"/>
  <c r="AE32" i="53"/>
  <c r="AD32" i="53"/>
  <c r="AC32" i="53"/>
  <c r="AB32" i="53"/>
  <c r="AA32" i="53"/>
  <c r="Z32" i="53"/>
  <c r="Y32" i="53"/>
  <c r="X32" i="53"/>
  <c r="W32" i="53"/>
  <c r="V32" i="53"/>
  <c r="U32" i="53"/>
  <c r="T32" i="53"/>
  <c r="S32" i="53"/>
  <c r="R32" i="53"/>
  <c r="Q32" i="53"/>
  <c r="P32" i="53"/>
  <c r="O32" i="53"/>
  <c r="N32" i="53"/>
  <c r="M32" i="53"/>
  <c r="L32" i="53"/>
  <c r="K32" i="53"/>
  <c r="J32" i="53"/>
  <c r="I32" i="53"/>
  <c r="H32" i="53"/>
  <c r="G32" i="53"/>
  <c r="F32" i="53"/>
  <c r="E32" i="53"/>
  <c r="AJ31" i="53"/>
  <c r="AI31" i="53"/>
  <c r="AH31" i="53"/>
  <c r="AG31" i="53"/>
  <c r="AF31" i="53"/>
  <c r="AE31" i="53"/>
  <c r="AD31" i="53"/>
  <c r="AC31" i="53"/>
  <c r="AB31" i="53"/>
  <c r="AA31" i="53"/>
  <c r="Z31" i="53"/>
  <c r="Y31" i="53"/>
  <c r="X31" i="53"/>
  <c r="W31" i="53"/>
  <c r="V31" i="53"/>
  <c r="U31" i="53"/>
  <c r="T31" i="53"/>
  <c r="S31" i="53"/>
  <c r="R31" i="53"/>
  <c r="Q31" i="53"/>
  <c r="P31" i="53"/>
  <c r="O31" i="53"/>
  <c r="N31" i="53"/>
  <c r="M31" i="53"/>
  <c r="L31" i="53"/>
  <c r="K31" i="53"/>
  <c r="J31" i="53"/>
  <c r="I31" i="53"/>
  <c r="H31" i="53"/>
  <c r="G31" i="53"/>
  <c r="F31" i="53"/>
  <c r="E31" i="53"/>
  <c r="AJ30" i="53"/>
  <c r="AJ44" i="53" s="1"/>
  <c r="AI30" i="53"/>
  <c r="AI44" i="53" s="1"/>
  <c r="AH30" i="53"/>
  <c r="AH44" i="53" s="1"/>
  <c r="AG30" i="53"/>
  <c r="AG44" i="53" s="1"/>
  <c r="AF30" i="53"/>
  <c r="AF44" i="53" s="1"/>
  <c r="AE30" i="53"/>
  <c r="AE44" i="53" s="1"/>
  <c r="AD30" i="53"/>
  <c r="AD44" i="53" s="1"/>
  <c r="AC30" i="53"/>
  <c r="AC44" i="53" s="1"/>
  <c r="AB30" i="53"/>
  <c r="AB44" i="53" s="1"/>
  <c r="AA30" i="53"/>
  <c r="AA44" i="53" s="1"/>
  <c r="Z30" i="53"/>
  <c r="Z44" i="53" s="1"/>
  <c r="Y30" i="53"/>
  <c r="Y44" i="53" s="1"/>
  <c r="X30" i="53"/>
  <c r="X44" i="53" s="1"/>
  <c r="W30" i="53"/>
  <c r="W44" i="53" s="1"/>
  <c r="V30" i="53"/>
  <c r="V44" i="53" s="1"/>
  <c r="U30" i="53"/>
  <c r="U44" i="53" s="1"/>
  <c r="T30" i="53"/>
  <c r="T44" i="53" s="1"/>
  <c r="S30" i="53"/>
  <c r="S44" i="53" s="1"/>
  <c r="R30" i="53"/>
  <c r="R44" i="53" s="1"/>
  <c r="Q30" i="53"/>
  <c r="Q44" i="53" s="1"/>
  <c r="P30" i="53"/>
  <c r="P44" i="53" s="1"/>
  <c r="O30" i="53"/>
  <c r="O44" i="53" s="1"/>
  <c r="N30" i="53"/>
  <c r="N44" i="53" s="1"/>
  <c r="M30" i="53"/>
  <c r="M44" i="53" s="1"/>
  <c r="L30" i="53"/>
  <c r="L44" i="53" s="1"/>
  <c r="K30" i="53"/>
  <c r="K44" i="53" s="1"/>
  <c r="J30" i="53"/>
  <c r="J44" i="53" s="1"/>
  <c r="I30" i="53"/>
  <c r="I44" i="53" s="1"/>
  <c r="H30" i="53"/>
  <c r="H44" i="53" s="1"/>
  <c r="G30" i="53"/>
  <c r="G44" i="53" s="1"/>
  <c r="F30" i="53"/>
  <c r="F44" i="53" s="1"/>
  <c r="E30" i="53"/>
  <c r="E44" i="53" s="1"/>
  <c r="F30" i="49"/>
  <c r="G30" i="49"/>
  <c r="H30" i="49"/>
  <c r="I30" i="49"/>
  <c r="J30" i="49"/>
  <c r="K30" i="49"/>
  <c r="L30" i="49"/>
  <c r="M30" i="49"/>
  <c r="N30" i="49"/>
  <c r="O30" i="49"/>
  <c r="P30" i="49"/>
  <c r="Q30" i="49"/>
  <c r="R30" i="49"/>
  <c r="S30" i="49"/>
  <c r="T30" i="49"/>
  <c r="U30" i="49"/>
  <c r="V30" i="49"/>
  <c r="W30" i="49"/>
  <c r="X30" i="49"/>
  <c r="Y30" i="49"/>
  <c r="Z30" i="49"/>
  <c r="AA30" i="49"/>
  <c r="AB30" i="49"/>
  <c r="AC30" i="49"/>
  <c r="AD30" i="49"/>
  <c r="AE30" i="49"/>
  <c r="AF30" i="49"/>
  <c r="AG30" i="49"/>
  <c r="AH30" i="49"/>
  <c r="AI30" i="49"/>
  <c r="AJ30" i="49"/>
  <c r="F31" i="49"/>
  <c r="F44" i="49" s="1"/>
  <c r="G31" i="49"/>
  <c r="G44" i="49" s="1"/>
  <c r="H31" i="49"/>
  <c r="H44" i="49" s="1"/>
  <c r="I31" i="49"/>
  <c r="J31" i="49"/>
  <c r="K31" i="49"/>
  <c r="L31" i="49"/>
  <c r="M31" i="49"/>
  <c r="M44" i="49" s="1"/>
  <c r="N31" i="49"/>
  <c r="N44" i="49" s="1"/>
  <c r="O31" i="49"/>
  <c r="O44" i="49" s="1"/>
  <c r="P31" i="49"/>
  <c r="P44" i="49" s="1"/>
  <c r="Q31" i="49"/>
  <c r="R31" i="49"/>
  <c r="S31" i="49"/>
  <c r="T31" i="49"/>
  <c r="U31" i="49"/>
  <c r="U44" i="49" s="1"/>
  <c r="V31" i="49"/>
  <c r="V44" i="49" s="1"/>
  <c r="W31" i="49"/>
  <c r="W44" i="49" s="1"/>
  <c r="X31" i="49"/>
  <c r="X44" i="49" s="1"/>
  <c r="Y31" i="49"/>
  <c r="Z31" i="49"/>
  <c r="AA31" i="49"/>
  <c r="AB31" i="49"/>
  <c r="AC31" i="49"/>
  <c r="AC44" i="49" s="1"/>
  <c r="AD31" i="49"/>
  <c r="AD44" i="49" s="1"/>
  <c r="AE31" i="49"/>
  <c r="AE44" i="49" s="1"/>
  <c r="AF31" i="49"/>
  <c r="AF44" i="49" s="1"/>
  <c r="AG31" i="49"/>
  <c r="AH31" i="49"/>
  <c r="AI31" i="49"/>
  <c r="AJ31" i="49"/>
  <c r="F32" i="49"/>
  <c r="G32" i="49"/>
  <c r="H32" i="49"/>
  <c r="I32" i="49"/>
  <c r="J32" i="49"/>
  <c r="K32" i="49"/>
  <c r="L32" i="49"/>
  <c r="M32" i="49"/>
  <c r="N32" i="49"/>
  <c r="O32" i="49"/>
  <c r="P32" i="49"/>
  <c r="Q32" i="49"/>
  <c r="R32" i="49"/>
  <c r="S32" i="49"/>
  <c r="T32" i="49"/>
  <c r="U32" i="49"/>
  <c r="V32" i="49"/>
  <c r="W32" i="49"/>
  <c r="X32" i="49"/>
  <c r="Y32" i="49"/>
  <c r="Z32" i="49"/>
  <c r="AA32" i="49"/>
  <c r="AB32" i="49"/>
  <c r="AC32" i="49"/>
  <c r="AD32" i="49"/>
  <c r="AE32" i="49"/>
  <c r="AF32" i="49"/>
  <c r="AG32" i="49"/>
  <c r="AH32" i="49"/>
  <c r="AI32" i="49"/>
  <c r="AJ32" i="49"/>
  <c r="F33" i="49"/>
  <c r="G33" i="49"/>
  <c r="H33" i="49"/>
  <c r="I33" i="49"/>
  <c r="J33" i="49"/>
  <c r="K33" i="49"/>
  <c r="L33" i="49"/>
  <c r="M33" i="49"/>
  <c r="N33" i="49"/>
  <c r="O33" i="49"/>
  <c r="P33" i="49"/>
  <c r="Q33" i="49"/>
  <c r="R33" i="49"/>
  <c r="S33" i="49"/>
  <c r="T33" i="49"/>
  <c r="U33" i="49"/>
  <c r="V33" i="49"/>
  <c r="W33" i="49"/>
  <c r="X33" i="49"/>
  <c r="Y33" i="49"/>
  <c r="Z33" i="49"/>
  <c r="AA33" i="49"/>
  <c r="AB33" i="49"/>
  <c r="AC33" i="49"/>
  <c r="AD33" i="49"/>
  <c r="AE33" i="49"/>
  <c r="AF33" i="49"/>
  <c r="AG33" i="49"/>
  <c r="AH33" i="49"/>
  <c r="AI33" i="49"/>
  <c r="AJ33" i="49"/>
  <c r="F34" i="49"/>
  <c r="G34" i="49"/>
  <c r="H34" i="49"/>
  <c r="I34" i="49"/>
  <c r="J34" i="49"/>
  <c r="K34" i="49"/>
  <c r="L34" i="49"/>
  <c r="M34" i="49"/>
  <c r="N34" i="49"/>
  <c r="O34" i="49"/>
  <c r="P34" i="49"/>
  <c r="Q34" i="49"/>
  <c r="R34" i="49"/>
  <c r="S34" i="49"/>
  <c r="T34" i="49"/>
  <c r="U34" i="49"/>
  <c r="V34" i="49"/>
  <c r="W34" i="49"/>
  <c r="X34" i="49"/>
  <c r="Y34" i="49"/>
  <c r="Z34" i="49"/>
  <c r="AA34" i="49"/>
  <c r="AB34" i="49"/>
  <c r="AC34" i="49"/>
  <c r="AD34" i="49"/>
  <c r="AE34" i="49"/>
  <c r="AF34" i="49"/>
  <c r="AG34" i="49"/>
  <c r="AH34" i="49"/>
  <c r="AI34" i="49"/>
  <c r="AJ34" i="49"/>
  <c r="F35" i="49"/>
  <c r="G35" i="49"/>
  <c r="H35" i="49"/>
  <c r="I35" i="49"/>
  <c r="J35" i="49"/>
  <c r="K35" i="49"/>
  <c r="L35" i="49"/>
  <c r="M35" i="49"/>
  <c r="N35" i="49"/>
  <c r="O35" i="49"/>
  <c r="P35" i="49"/>
  <c r="Q35" i="49"/>
  <c r="R35" i="49"/>
  <c r="S35" i="49"/>
  <c r="T35" i="49"/>
  <c r="U35" i="49"/>
  <c r="V35" i="49"/>
  <c r="W35" i="49"/>
  <c r="X35" i="49"/>
  <c r="Y35" i="49"/>
  <c r="Z35" i="49"/>
  <c r="AA35" i="49"/>
  <c r="AB35" i="49"/>
  <c r="AC35" i="49"/>
  <c r="AD35" i="49"/>
  <c r="AE35" i="49"/>
  <c r="AF35" i="49"/>
  <c r="AG35" i="49"/>
  <c r="AH35" i="49"/>
  <c r="AI35" i="49"/>
  <c r="AJ35" i="49"/>
  <c r="F36" i="49"/>
  <c r="G36" i="49"/>
  <c r="H36" i="49"/>
  <c r="I36" i="49"/>
  <c r="J36" i="49"/>
  <c r="K36" i="49"/>
  <c r="L36" i="49"/>
  <c r="M36" i="49"/>
  <c r="N36" i="49"/>
  <c r="O36" i="49"/>
  <c r="P36" i="49"/>
  <c r="Q36" i="49"/>
  <c r="R36" i="49"/>
  <c r="S36" i="49"/>
  <c r="T36" i="49"/>
  <c r="U36" i="49"/>
  <c r="V36" i="49"/>
  <c r="W36" i="49"/>
  <c r="X36" i="49"/>
  <c r="Y36" i="49"/>
  <c r="Z36" i="49"/>
  <c r="AA36" i="49"/>
  <c r="AB36" i="49"/>
  <c r="AC36" i="49"/>
  <c r="AD36" i="49"/>
  <c r="AE36" i="49"/>
  <c r="AF36" i="49"/>
  <c r="AG36" i="49"/>
  <c r="AH36" i="49"/>
  <c r="AI36" i="49"/>
  <c r="AJ36" i="49"/>
  <c r="F37" i="49"/>
  <c r="G37" i="49"/>
  <c r="H37" i="49"/>
  <c r="I37" i="49"/>
  <c r="J37" i="49"/>
  <c r="K37" i="49"/>
  <c r="L37" i="49"/>
  <c r="M37" i="49"/>
  <c r="N37" i="49"/>
  <c r="O37" i="49"/>
  <c r="P37" i="49"/>
  <c r="Q37" i="49"/>
  <c r="R37" i="49"/>
  <c r="S37" i="49"/>
  <c r="T37" i="49"/>
  <c r="U37" i="49"/>
  <c r="V37" i="49"/>
  <c r="W37" i="49"/>
  <c r="X37" i="49"/>
  <c r="Y37" i="49"/>
  <c r="Z37" i="49"/>
  <c r="AA37" i="49"/>
  <c r="AB37" i="49"/>
  <c r="AC37" i="49"/>
  <c r="AD37" i="49"/>
  <c r="AE37" i="49"/>
  <c r="AF37" i="49"/>
  <c r="AG37" i="49"/>
  <c r="AH37" i="49"/>
  <c r="AI37" i="49"/>
  <c r="AJ37" i="49"/>
  <c r="F38" i="49"/>
  <c r="G38" i="49"/>
  <c r="H38" i="49"/>
  <c r="I38" i="49"/>
  <c r="J38" i="49"/>
  <c r="K38" i="49"/>
  <c r="L38" i="49"/>
  <c r="M38" i="49"/>
  <c r="N38" i="49"/>
  <c r="O38" i="49"/>
  <c r="P38" i="49"/>
  <c r="Q38" i="49"/>
  <c r="R38" i="49"/>
  <c r="S38" i="49"/>
  <c r="T38" i="49"/>
  <c r="U38" i="49"/>
  <c r="V38" i="49"/>
  <c r="W38" i="49"/>
  <c r="X38" i="49"/>
  <c r="Y38" i="49"/>
  <c r="Z38" i="49"/>
  <c r="AA38" i="49"/>
  <c r="AB38" i="49"/>
  <c r="AC38" i="49"/>
  <c r="AD38" i="49"/>
  <c r="AE38" i="49"/>
  <c r="AF38" i="49"/>
  <c r="AG38" i="49"/>
  <c r="AH38" i="49"/>
  <c r="AI38" i="49"/>
  <c r="AJ38" i="49"/>
  <c r="F39" i="49"/>
  <c r="G39" i="49"/>
  <c r="H39" i="49"/>
  <c r="I39" i="49"/>
  <c r="J39" i="49"/>
  <c r="K39" i="49"/>
  <c r="L39" i="49"/>
  <c r="M39" i="49"/>
  <c r="N39" i="49"/>
  <c r="O39" i="49"/>
  <c r="P39" i="49"/>
  <c r="Q39" i="49"/>
  <c r="R39" i="49"/>
  <c r="S39" i="49"/>
  <c r="T39" i="49"/>
  <c r="U39" i="49"/>
  <c r="V39" i="49"/>
  <c r="W39" i="49"/>
  <c r="X39" i="49"/>
  <c r="Y39" i="49"/>
  <c r="Z39" i="49"/>
  <c r="AA39" i="49"/>
  <c r="AB39" i="49"/>
  <c r="AC39" i="49"/>
  <c r="AD39" i="49"/>
  <c r="AE39" i="49"/>
  <c r="AF39" i="49"/>
  <c r="AG39" i="49"/>
  <c r="AH39" i="49"/>
  <c r="AI39" i="49"/>
  <c r="AJ39" i="49"/>
  <c r="F40" i="49"/>
  <c r="G40" i="49"/>
  <c r="H40" i="49"/>
  <c r="I40" i="49"/>
  <c r="J40" i="49"/>
  <c r="K40" i="49"/>
  <c r="L40" i="49"/>
  <c r="M40" i="49"/>
  <c r="N40" i="49"/>
  <c r="O40" i="49"/>
  <c r="P40" i="49"/>
  <c r="Q40" i="49"/>
  <c r="R40" i="49"/>
  <c r="S40" i="49"/>
  <c r="T40" i="49"/>
  <c r="U40" i="49"/>
  <c r="V40" i="49"/>
  <c r="W40" i="49"/>
  <c r="X40" i="49"/>
  <c r="Y40" i="49"/>
  <c r="Z40" i="49"/>
  <c r="AA40" i="49"/>
  <c r="AB40" i="49"/>
  <c r="AC40" i="49"/>
  <c r="AD40" i="49"/>
  <c r="AE40" i="49"/>
  <c r="AF40" i="49"/>
  <c r="AG40" i="49"/>
  <c r="AH40" i="49"/>
  <c r="AI40" i="49"/>
  <c r="AJ40" i="49"/>
  <c r="F41" i="49"/>
  <c r="G41" i="49"/>
  <c r="H41" i="49"/>
  <c r="I41" i="49"/>
  <c r="J41" i="49"/>
  <c r="K41" i="49"/>
  <c r="L41" i="49"/>
  <c r="M41" i="49"/>
  <c r="N41" i="49"/>
  <c r="O41" i="49"/>
  <c r="P41" i="49"/>
  <c r="Q41" i="49"/>
  <c r="R41" i="49"/>
  <c r="S41" i="49"/>
  <c r="T41" i="49"/>
  <c r="U41" i="49"/>
  <c r="V41" i="49"/>
  <c r="W41" i="49"/>
  <c r="X41" i="49"/>
  <c r="Y41" i="49"/>
  <c r="Z41" i="49"/>
  <c r="AA41" i="49"/>
  <c r="AB41" i="49"/>
  <c r="AC41" i="49"/>
  <c r="AD41" i="49"/>
  <c r="AE41" i="49"/>
  <c r="AF41" i="49"/>
  <c r="AG41" i="49"/>
  <c r="AH41" i="49"/>
  <c r="AI41" i="49"/>
  <c r="AJ41" i="49"/>
  <c r="F42" i="49"/>
  <c r="G42" i="49"/>
  <c r="H42" i="49"/>
  <c r="I42" i="49"/>
  <c r="J42" i="49"/>
  <c r="K42" i="49"/>
  <c r="L42" i="49"/>
  <c r="M42" i="49"/>
  <c r="N42" i="49"/>
  <c r="O42" i="49"/>
  <c r="P42" i="49"/>
  <c r="Q42" i="49"/>
  <c r="R42" i="49"/>
  <c r="S42" i="49"/>
  <c r="T42" i="49"/>
  <c r="U42" i="49"/>
  <c r="V42" i="49"/>
  <c r="W42" i="49"/>
  <c r="X42" i="49"/>
  <c r="Y42" i="49"/>
  <c r="Z42" i="49"/>
  <c r="AA42" i="49"/>
  <c r="AB42" i="49"/>
  <c r="AC42" i="49"/>
  <c r="AD42" i="49"/>
  <c r="AE42" i="49"/>
  <c r="AF42" i="49"/>
  <c r="AG42" i="49"/>
  <c r="AH42" i="49"/>
  <c r="AI42" i="49"/>
  <c r="AJ42" i="49"/>
  <c r="F43" i="49"/>
  <c r="G43" i="49"/>
  <c r="H43" i="49"/>
  <c r="I43" i="49"/>
  <c r="J43" i="49"/>
  <c r="K43" i="49"/>
  <c r="L43" i="49"/>
  <c r="M43" i="49"/>
  <c r="N43" i="49"/>
  <c r="O43" i="49"/>
  <c r="P43" i="49"/>
  <c r="Q43" i="49"/>
  <c r="R43" i="49"/>
  <c r="S43" i="49"/>
  <c r="T43" i="49"/>
  <c r="U43" i="49"/>
  <c r="V43" i="49"/>
  <c r="W43" i="49"/>
  <c r="X43" i="49"/>
  <c r="Y43" i="49"/>
  <c r="Z43" i="49"/>
  <c r="AA43" i="49"/>
  <c r="AB43" i="49"/>
  <c r="AC43" i="49"/>
  <c r="AD43" i="49"/>
  <c r="AE43" i="49"/>
  <c r="AF43" i="49"/>
  <c r="AG43" i="49"/>
  <c r="AH43" i="49"/>
  <c r="AI43" i="49"/>
  <c r="AJ43" i="49"/>
  <c r="I44" i="49"/>
  <c r="J44" i="49"/>
  <c r="K44" i="49"/>
  <c r="L44" i="49"/>
  <c r="Q44" i="49"/>
  <c r="R44" i="49"/>
  <c r="S44" i="49"/>
  <c r="T44" i="49"/>
  <c r="Y44" i="49"/>
  <c r="Z44" i="49"/>
  <c r="AA44" i="49"/>
  <c r="AB44" i="49"/>
  <c r="AG44" i="49"/>
  <c r="AH44" i="49"/>
  <c r="AI44" i="49"/>
  <c r="AJ44" i="49"/>
  <c r="E44" i="49"/>
  <c r="E37" i="49"/>
  <c r="E42" i="49"/>
  <c r="E41" i="49"/>
  <c r="E31" i="49"/>
  <c r="E30" i="49"/>
  <c r="E33" i="49"/>
  <c r="E34" i="49"/>
  <c r="E35" i="49"/>
  <c r="E36" i="49"/>
  <c r="E38" i="49"/>
  <c r="E43" i="49"/>
  <c r="E10" i="52"/>
  <c r="E40" i="49"/>
  <c r="E39" i="49"/>
  <c r="E32" i="49"/>
  <c r="H14" i="52"/>
  <c r="H12" i="52"/>
  <c r="G10" i="52"/>
  <c r="F11" i="52"/>
  <c r="E13" i="52"/>
  <c r="M14" i="52"/>
  <c r="AJ13" i="52"/>
  <c r="AI13" i="52"/>
  <c r="AH13" i="52"/>
  <c r="AG13" i="52"/>
  <c r="AF13" i="52"/>
  <c r="AE13" i="52"/>
  <c r="AD13" i="52"/>
  <c r="AC13" i="52"/>
  <c r="AB13" i="52"/>
  <c r="AA13" i="52"/>
  <c r="Z13" i="52"/>
  <c r="Y13" i="52"/>
  <c r="X13" i="52"/>
  <c r="W13" i="52"/>
  <c r="V13" i="52"/>
  <c r="U13" i="52"/>
  <c r="T13" i="52"/>
  <c r="S13" i="52"/>
  <c r="R13" i="52"/>
  <c r="Q13" i="52"/>
  <c r="P13" i="52"/>
  <c r="O13" i="52"/>
  <c r="N13" i="52"/>
  <c r="M13" i="52"/>
  <c r="L13" i="52"/>
  <c r="K13" i="52"/>
  <c r="J13" i="52"/>
  <c r="I13" i="52"/>
  <c r="H13" i="52"/>
  <c r="G13" i="52"/>
  <c r="F13" i="52"/>
  <c r="AJ12" i="52"/>
  <c r="AI12" i="52"/>
  <c r="AH12" i="52"/>
  <c r="AG12" i="52"/>
  <c r="AF12" i="52"/>
  <c r="AE12" i="52"/>
  <c r="AD12" i="52"/>
  <c r="AC12" i="52"/>
  <c r="AB12" i="52"/>
  <c r="AA12" i="52"/>
  <c r="Z12" i="52"/>
  <c r="Y12" i="52"/>
  <c r="X12" i="52"/>
  <c r="W12" i="52"/>
  <c r="V12" i="52"/>
  <c r="U12" i="52"/>
  <c r="T12" i="52"/>
  <c r="S12" i="52"/>
  <c r="R12" i="52"/>
  <c r="Q12" i="52"/>
  <c r="P12" i="52"/>
  <c r="O12" i="52"/>
  <c r="N12" i="52"/>
  <c r="M12" i="52"/>
  <c r="L12" i="52"/>
  <c r="K12" i="52"/>
  <c r="J12" i="52"/>
  <c r="I12" i="52"/>
  <c r="G12" i="52"/>
  <c r="F12" i="52"/>
  <c r="E12" i="52"/>
  <c r="AJ11" i="52"/>
  <c r="AI11" i="52"/>
  <c r="AH11" i="52"/>
  <c r="AG11" i="52"/>
  <c r="AF11" i="52"/>
  <c r="AE11" i="52"/>
  <c r="AD11" i="52"/>
  <c r="AC11" i="52"/>
  <c r="AB11" i="52"/>
  <c r="AA11" i="52"/>
  <c r="Z11" i="52"/>
  <c r="Y11" i="52"/>
  <c r="X11" i="52"/>
  <c r="W11" i="52"/>
  <c r="V11" i="52"/>
  <c r="U11" i="52"/>
  <c r="T11" i="52"/>
  <c r="S11" i="52"/>
  <c r="R11" i="52"/>
  <c r="Q11" i="52"/>
  <c r="P11" i="52"/>
  <c r="O11" i="52"/>
  <c r="N11" i="52"/>
  <c r="M11" i="52"/>
  <c r="L11" i="52"/>
  <c r="K11" i="52"/>
  <c r="J11" i="52"/>
  <c r="I11" i="52"/>
  <c r="H11" i="52"/>
  <c r="G11" i="52"/>
  <c r="E11" i="52"/>
  <c r="AJ10" i="52"/>
  <c r="AJ14" i="52" s="1"/>
  <c r="AI10" i="52"/>
  <c r="AI14" i="52" s="1"/>
  <c r="AH10" i="52"/>
  <c r="AH14" i="52" s="1"/>
  <c r="AG10" i="52"/>
  <c r="AG14" i="52" s="1"/>
  <c r="AF10" i="52"/>
  <c r="AF14" i="52" s="1"/>
  <c r="AE10" i="52"/>
  <c r="AE14" i="52" s="1"/>
  <c r="AD10" i="52"/>
  <c r="AD14" i="52" s="1"/>
  <c r="AC10" i="52"/>
  <c r="AC14" i="52" s="1"/>
  <c r="AB10" i="52"/>
  <c r="AB14" i="52" s="1"/>
  <c r="AA10" i="52"/>
  <c r="AA14" i="52" s="1"/>
  <c r="Z10" i="52"/>
  <c r="Z14" i="52" s="1"/>
  <c r="Y10" i="52"/>
  <c r="Y14" i="52" s="1"/>
  <c r="X10" i="52"/>
  <c r="X14" i="52" s="1"/>
  <c r="W10" i="52"/>
  <c r="W14" i="52" s="1"/>
  <c r="V10" i="52"/>
  <c r="V14" i="52" s="1"/>
  <c r="U10" i="52"/>
  <c r="U14" i="52" s="1"/>
  <c r="T10" i="52"/>
  <c r="T14" i="52" s="1"/>
  <c r="S10" i="52"/>
  <c r="S14" i="52" s="1"/>
  <c r="R10" i="52"/>
  <c r="R14" i="52" s="1"/>
  <c r="Q10" i="52"/>
  <c r="Q14" i="52" s="1"/>
  <c r="P10" i="52"/>
  <c r="P14" i="52" s="1"/>
  <c r="O10" i="52"/>
  <c r="O14" i="52" s="1"/>
  <c r="N10" i="52"/>
  <c r="N14" i="52" s="1"/>
  <c r="M10" i="52"/>
  <c r="L10" i="52"/>
  <c r="L14" i="52" s="1"/>
  <c r="K10" i="52"/>
  <c r="K14" i="52" s="1"/>
  <c r="J10" i="52"/>
  <c r="J14" i="52" s="1"/>
  <c r="I10" i="52"/>
  <c r="I14" i="52" s="1"/>
  <c r="H10" i="52"/>
  <c r="G14" i="52"/>
  <c r="F10" i="52"/>
  <c r="F14" i="52" s="1"/>
  <c r="E14" i="52"/>
  <c r="G10" i="51"/>
  <c r="E13" i="51"/>
  <c r="E11" i="51"/>
  <c r="E10" i="51"/>
  <c r="E14" i="51" s="1"/>
  <c r="H14" i="51"/>
  <c r="AJ13" i="51"/>
  <c r="AI13" i="51"/>
  <c r="AH13" i="51"/>
  <c r="AG13" i="51"/>
  <c r="AF13" i="51"/>
  <c r="AE13" i="51"/>
  <c r="AD13" i="51"/>
  <c r="AC13" i="51"/>
  <c r="AB13" i="51"/>
  <c r="AA13" i="51"/>
  <c r="Z13" i="51"/>
  <c r="Y13" i="51"/>
  <c r="X13" i="51"/>
  <c r="W13" i="51"/>
  <c r="V13" i="51"/>
  <c r="U13" i="51"/>
  <c r="T13" i="51"/>
  <c r="S13" i="51"/>
  <c r="R13" i="51"/>
  <c r="Q13" i="51"/>
  <c r="P13" i="51"/>
  <c r="O13" i="51"/>
  <c r="N13" i="51"/>
  <c r="M13" i="51"/>
  <c r="L13" i="51"/>
  <c r="K13" i="51"/>
  <c r="J13" i="51"/>
  <c r="I13" i="51"/>
  <c r="H13" i="51"/>
  <c r="G13" i="51"/>
  <c r="F13" i="51"/>
  <c r="AJ12" i="51"/>
  <c r="AI12" i="51"/>
  <c r="AH12" i="51"/>
  <c r="AG12" i="51"/>
  <c r="AF12" i="51"/>
  <c r="AE12" i="51"/>
  <c r="AD12" i="51"/>
  <c r="AC12" i="51"/>
  <c r="AB12" i="51"/>
  <c r="AA12" i="51"/>
  <c r="Z12" i="51"/>
  <c r="Y12" i="51"/>
  <c r="X12" i="51"/>
  <c r="W12" i="51"/>
  <c r="V12" i="51"/>
  <c r="U12" i="51"/>
  <c r="T12" i="51"/>
  <c r="S12" i="51"/>
  <c r="R12" i="51"/>
  <c r="Q12" i="51"/>
  <c r="P12" i="51"/>
  <c r="O12" i="51"/>
  <c r="N12" i="51"/>
  <c r="M12" i="51"/>
  <c r="L12" i="51"/>
  <c r="K12" i="51"/>
  <c r="J12" i="51"/>
  <c r="I12" i="51"/>
  <c r="H12" i="51"/>
  <c r="G12" i="51"/>
  <c r="F12" i="51"/>
  <c r="E12" i="51"/>
  <c r="AJ11" i="51"/>
  <c r="AI11" i="51"/>
  <c r="AH11" i="51"/>
  <c r="AG11" i="51"/>
  <c r="AF11" i="51"/>
  <c r="AE11" i="51"/>
  <c r="AD11" i="51"/>
  <c r="AC11" i="51"/>
  <c r="AB11" i="51"/>
  <c r="AA11" i="51"/>
  <c r="Z11" i="51"/>
  <c r="Y11" i="51"/>
  <c r="X11" i="51"/>
  <c r="W11" i="51"/>
  <c r="V11" i="51"/>
  <c r="U11" i="51"/>
  <c r="T11" i="51"/>
  <c r="S11" i="51"/>
  <c r="R11" i="51"/>
  <c r="Q11" i="51"/>
  <c r="P11" i="51"/>
  <c r="O11" i="51"/>
  <c r="N11" i="51"/>
  <c r="M11" i="51"/>
  <c r="L11" i="51"/>
  <c r="K11" i="51"/>
  <c r="J11" i="51"/>
  <c r="I11" i="51"/>
  <c r="H11" i="51"/>
  <c r="G11" i="51"/>
  <c r="F11" i="51"/>
  <c r="AJ10" i="51"/>
  <c r="AJ14" i="51" s="1"/>
  <c r="AI10" i="51"/>
  <c r="AI14" i="51" s="1"/>
  <c r="AH10" i="51"/>
  <c r="AH14" i="51" s="1"/>
  <c r="AG10" i="51"/>
  <c r="AG14" i="51" s="1"/>
  <c r="AF10" i="51"/>
  <c r="AF14" i="51" s="1"/>
  <c r="AE10" i="51"/>
  <c r="AE14" i="51" s="1"/>
  <c r="AD10" i="51"/>
  <c r="AD14" i="51" s="1"/>
  <c r="AC10" i="51"/>
  <c r="AC14" i="51" s="1"/>
  <c r="AB10" i="51"/>
  <c r="AB14" i="51" s="1"/>
  <c r="AA10" i="51"/>
  <c r="AA14" i="51" s="1"/>
  <c r="Z10" i="51"/>
  <c r="Z14" i="51" s="1"/>
  <c r="Y10" i="51"/>
  <c r="Y14" i="51" s="1"/>
  <c r="X10" i="51"/>
  <c r="X14" i="51" s="1"/>
  <c r="W10" i="51"/>
  <c r="W14" i="51" s="1"/>
  <c r="V10" i="51"/>
  <c r="V14" i="51" s="1"/>
  <c r="U10" i="51"/>
  <c r="U14" i="51" s="1"/>
  <c r="T10" i="51"/>
  <c r="T14" i="51" s="1"/>
  <c r="S10" i="51"/>
  <c r="S14" i="51" s="1"/>
  <c r="R10" i="51"/>
  <c r="R14" i="51" s="1"/>
  <c r="Q10" i="51"/>
  <c r="Q14" i="51" s="1"/>
  <c r="P10" i="51"/>
  <c r="P14" i="51" s="1"/>
  <c r="O10" i="51"/>
  <c r="O14" i="51" s="1"/>
  <c r="N10" i="51"/>
  <c r="N14" i="51" s="1"/>
  <c r="M10" i="51"/>
  <c r="M14" i="51" s="1"/>
  <c r="L10" i="51"/>
  <c r="L14" i="51" s="1"/>
  <c r="K10" i="51"/>
  <c r="K14" i="51" s="1"/>
  <c r="J10" i="51"/>
  <c r="J14" i="51" s="1"/>
  <c r="I10" i="51"/>
  <c r="I14" i="51" s="1"/>
  <c r="H10" i="51"/>
  <c r="G14" i="51"/>
  <c r="F10" i="51"/>
  <c r="F14" i="51" s="1"/>
  <c r="I14" i="48"/>
  <c r="I13" i="48"/>
  <c r="I12" i="48"/>
  <c r="I11" i="48"/>
  <c r="I10" i="48"/>
  <c r="G10" i="48"/>
  <c r="F10" i="48"/>
  <c r="H10" i="48"/>
  <c r="J10" i="48"/>
  <c r="J14" i="48" s="1"/>
  <c r="K10" i="48"/>
  <c r="K14" i="48" s="1"/>
  <c r="L10" i="48"/>
  <c r="L14" i="48" s="1"/>
  <c r="M10" i="48"/>
  <c r="N10" i="48"/>
  <c r="O10" i="48"/>
  <c r="P10" i="48"/>
  <c r="Q10" i="48"/>
  <c r="Q14" i="48" s="1"/>
  <c r="R10" i="48"/>
  <c r="R14" i="48" s="1"/>
  <c r="S10" i="48"/>
  <c r="S14" i="48" s="1"/>
  <c r="T10" i="48"/>
  <c r="T14" i="48" s="1"/>
  <c r="U10" i="48"/>
  <c r="V10" i="48"/>
  <c r="W10" i="48"/>
  <c r="X10" i="48"/>
  <c r="Y10" i="48"/>
  <c r="Y14" i="48" s="1"/>
  <c r="Z10" i="48"/>
  <c r="Z14" i="48" s="1"/>
  <c r="AA10" i="48"/>
  <c r="AA14" i="48" s="1"/>
  <c r="AB10" i="48"/>
  <c r="AB14" i="48" s="1"/>
  <c r="AC10" i="48"/>
  <c r="AD10" i="48"/>
  <c r="AE10" i="48"/>
  <c r="AF10" i="48"/>
  <c r="AG10" i="48"/>
  <c r="AG14" i="48" s="1"/>
  <c r="AH10" i="48"/>
  <c r="AH14" i="48" s="1"/>
  <c r="AI10" i="48"/>
  <c r="AI14" i="48" s="1"/>
  <c r="AJ10" i="48"/>
  <c r="AJ14" i="48" s="1"/>
  <c r="F11" i="48"/>
  <c r="F14" i="48" s="1"/>
  <c r="G11" i="48"/>
  <c r="H11" i="48"/>
  <c r="J11" i="48"/>
  <c r="K11" i="48"/>
  <c r="L11" i="48"/>
  <c r="M11" i="48"/>
  <c r="N11" i="48"/>
  <c r="N14" i="48" s="1"/>
  <c r="O11" i="48"/>
  <c r="P11" i="48"/>
  <c r="Q11" i="48"/>
  <c r="R11" i="48"/>
  <c r="S11" i="48"/>
  <c r="T11" i="48"/>
  <c r="U11" i="48"/>
  <c r="V11" i="48"/>
  <c r="V14" i="48" s="1"/>
  <c r="W11" i="48"/>
  <c r="X11" i="48"/>
  <c r="Y11" i="48"/>
  <c r="Z11" i="48"/>
  <c r="AA11" i="48"/>
  <c r="AB11" i="48"/>
  <c r="AC11" i="48"/>
  <c r="AD11" i="48"/>
  <c r="AD14" i="48" s="1"/>
  <c r="AE11" i="48"/>
  <c r="AF11" i="48"/>
  <c r="AG11" i="48"/>
  <c r="AH11" i="48"/>
  <c r="AI11" i="48"/>
  <c r="AJ11" i="48"/>
  <c r="F12" i="48"/>
  <c r="G12" i="48"/>
  <c r="H12" i="48"/>
  <c r="J12" i="48"/>
  <c r="K12" i="48"/>
  <c r="L12" i="48"/>
  <c r="M12" i="48"/>
  <c r="N12" i="48"/>
  <c r="O12" i="48"/>
  <c r="P12" i="48"/>
  <c r="Q12" i="48"/>
  <c r="R12" i="48"/>
  <c r="S12" i="48"/>
  <c r="T12" i="48"/>
  <c r="U12" i="48"/>
  <c r="V12" i="48"/>
  <c r="W12" i="48"/>
  <c r="X12" i="48"/>
  <c r="Y12" i="48"/>
  <c r="Z12" i="48"/>
  <c r="AA12" i="48"/>
  <c r="AB12" i="48"/>
  <c r="AC12" i="48"/>
  <c r="AD12" i="48"/>
  <c r="AE12" i="48"/>
  <c r="AE14" i="48" s="1"/>
  <c r="AF12" i="48"/>
  <c r="AG12" i="48"/>
  <c r="AH12" i="48"/>
  <c r="AI12" i="48"/>
  <c r="AJ12" i="48"/>
  <c r="F13" i="48"/>
  <c r="G13" i="48"/>
  <c r="H13" i="48"/>
  <c r="H14" i="48" s="1"/>
  <c r="J13" i="48"/>
  <c r="K13" i="48"/>
  <c r="L13" i="48"/>
  <c r="M13" i="48"/>
  <c r="N13" i="48"/>
  <c r="O13" i="48"/>
  <c r="P13" i="48"/>
  <c r="Q13" i="48"/>
  <c r="R13" i="48"/>
  <c r="S13" i="48"/>
  <c r="T13" i="48"/>
  <c r="U13" i="48"/>
  <c r="V13" i="48"/>
  <c r="W13" i="48"/>
  <c r="X13" i="48"/>
  <c r="Y13" i="48"/>
  <c r="Z13" i="48"/>
  <c r="AA13" i="48"/>
  <c r="AB13" i="48"/>
  <c r="AC13" i="48"/>
  <c r="AD13" i="48"/>
  <c r="AE13" i="48"/>
  <c r="AF13" i="48"/>
  <c r="AG13" i="48"/>
  <c r="AH13" i="48"/>
  <c r="AI13" i="48"/>
  <c r="AJ13" i="48"/>
  <c r="G14" i="48"/>
  <c r="M14" i="48"/>
  <c r="O14" i="48"/>
  <c r="P14" i="48"/>
  <c r="U14" i="48"/>
  <c r="W14" i="48"/>
  <c r="X14" i="48"/>
  <c r="AC14" i="48"/>
  <c r="AF14" i="48"/>
  <c r="E14" i="48"/>
  <c r="E11" i="48"/>
  <c r="E12" i="48"/>
  <c r="E13" i="48"/>
  <c r="E10" i="48"/>
  <c r="W57" i="50"/>
  <c r="X57" i="50"/>
  <c r="X71" i="50" s="1"/>
  <c r="AF57" i="50"/>
  <c r="AG57" i="50"/>
  <c r="AG71" i="50" s="1"/>
  <c r="AE58" i="50"/>
  <c r="AF58" i="50"/>
  <c r="AF72" i="50" s="1"/>
  <c r="U59" i="50"/>
  <c r="AE59" i="50"/>
  <c r="AF59" i="50"/>
  <c r="AF73" i="50" s="1"/>
  <c r="AG59" i="50"/>
  <c r="O60" i="50"/>
  <c r="AE60" i="50"/>
  <c r="E57" i="50"/>
  <c r="G58" i="50"/>
  <c r="G60" i="50"/>
  <c r="I56" i="50"/>
  <c r="Y56" i="50"/>
  <c r="AJ56" i="50"/>
  <c r="Y55" i="50"/>
  <c r="I54" i="50"/>
  <c r="T54" i="50"/>
  <c r="Y54" i="50"/>
  <c r="Y53" i="50"/>
  <c r="AJ53" i="50"/>
  <c r="I52" i="50"/>
  <c r="Y52" i="50"/>
  <c r="AJ52" i="50"/>
  <c r="G51" i="50"/>
  <c r="O51" i="50"/>
  <c r="AE51" i="50"/>
  <c r="Q50" i="50"/>
  <c r="AB50" i="50"/>
  <c r="I49" i="50"/>
  <c r="J49" i="50"/>
  <c r="J63" i="50" s="1"/>
  <c r="T49" i="50"/>
  <c r="X49" i="50"/>
  <c r="AB49" i="50"/>
  <c r="T48" i="50"/>
  <c r="AB48" i="50"/>
  <c r="I47" i="50"/>
  <c r="J47" i="50"/>
  <c r="J61" i="50" s="1"/>
  <c r="X47" i="50"/>
  <c r="E46" i="50"/>
  <c r="F46" i="50"/>
  <c r="G46" i="50"/>
  <c r="G59" i="50" s="1"/>
  <c r="H46" i="50"/>
  <c r="H57" i="50" s="1"/>
  <c r="I46" i="50"/>
  <c r="I57" i="50" s="1"/>
  <c r="J46" i="50"/>
  <c r="K46" i="50"/>
  <c r="K50" i="50" s="1"/>
  <c r="L46" i="50"/>
  <c r="M46" i="50"/>
  <c r="M56" i="50" s="1"/>
  <c r="N46" i="50"/>
  <c r="O46" i="50"/>
  <c r="P46" i="50"/>
  <c r="Q46" i="50"/>
  <c r="Q60" i="50" s="1"/>
  <c r="R46" i="50"/>
  <c r="S46" i="50"/>
  <c r="S56" i="50" s="1"/>
  <c r="T46" i="50"/>
  <c r="U46" i="50"/>
  <c r="V46" i="50"/>
  <c r="W46" i="50"/>
  <c r="W59" i="50" s="1"/>
  <c r="X46" i="50"/>
  <c r="X60" i="50" s="1"/>
  <c r="Y46" i="50"/>
  <c r="Y60" i="50" s="1"/>
  <c r="Z46" i="50"/>
  <c r="AA46" i="50"/>
  <c r="AA57" i="50" s="1"/>
  <c r="AB46" i="50"/>
  <c r="AB56" i="50" s="1"/>
  <c r="AC46" i="50"/>
  <c r="AD46" i="50"/>
  <c r="AE46" i="50"/>
  <c r="AE56" i="50" s="1"/>
  <c r="AF46" i="50"/>
  <c r="AF51" i="50" s="1"/>
  <c r="AF65" i="50" s="1"/>
  <c r="AG46" i="50"/>
  <c r="AG60" i="50" s="1"/>
  <c r="AH46" i="50"/>
  <c r="AH57" i="50" s="1"/>
  <c r="AH71" i="50" s="1"/>
  <c r="AI46" i="50"/>
  <c r="AI56" i="50" s="1"/>
  <c r="AJ46" i="50"/>
  <c r="AJ50" i="50" s="1"/>
  <c r="D46" i="50"/>
  <c r="F42" i="50"/>
  <c r="E43" i="50"/>
  <c r="E44" i="50"/>
  <c r="E40" i="50"/>
  <c r="F40" i="50"/>
  <c r="F44" i="50" s="1"/>
  <c r="G40" i="50"/>
  <c r="G44" i="50" s="1"/>
  <c r="H40" i="50"/>
  <c r="I40" i="50"/>
  <c r="J40" i="50"/>
  <c r="J44" i="50" s="1"/>
  <c r="K40" i="50"/>
  <c r="L40" i="50"/>
  <c r="M40" i="50"/>
  <c r="N40" i="50"/>
  <c r="N44" i="50" s="1"/>
  <c r="O40" i="50"/>
  <c r="O44" i="50" s="1"/>
  <c r="P40" i="50"/>
  <c r="Q40" i="50"/>
  <c r="R40" i="50"/>
  <c r="R44" i="50" s="1"/>
  <c r="S40" i="50"/>
  <c r="T40" i="50"/>
  <c r="U40" i="50"/>
  <c r="V40" i="50"/>
  <c r="V44" i="50" s="1"/>
  <c r="W40" i="50"/>
  <c r="W44" i="50" s="1"/>
  <c r="X40" i="50"/>
  <c r="Y40" i="50"/>
  <c r="Z40" i="50"/>
  <c r="Z44" i="50" s="1"/>
  <c r="AA40" i="50"/>
  <c r="AB40" i="50"/>
  <c r="AC40" i="50"/>
  <c r="AD40" i="50"/>
  <c r="AD44" i="50" s="1"/>
  <c r="AE40" i="50"/>
  <c r="AE44" i="50" s="1"/>
  <c r="AF40" i="50"/>
  <c r="AG40" i="50"/>
  <c r="AH40" i="50"/>
  <c r="AH44" i="50" s="1"/>
  <c r="AI40" i="50"/>
  <c r="AJ40" i="50"/>
  <c r="E39" i="50"/>
  <c r="F39" i="50"/>
  <c r="F43" i="50" s="1"/>
  <c r="G39" i="50"/>
  <c r="G43" i="50" s="1"/>
  <c r="H39" i="50"/>
  <c r="I39" i="50"/>
  <c r="J39" i="50"/>
  <c r="J43" i="50" s="1"/>
  <c r="K39" i="50"/>
  <c r="L39" i="50"/>
  <c r="M43" i="50" s="1"/>
  <c r="M39" i="50"/>
  <c r="N39" i="50"/>
  <c r="N43" i="50" s="1"/>
  <c r="O39" i="50"/>
  <c r="O43" i="50" s="1"/>
  <c r="P39" i="50"/>
  <c r="Q39" i="50"/>
  <c r="R39" i="50"/>
  <c r="R43" i="50" s="1"/>
  <c r="S39" i="50"/>
  <c r="T39" i="50"/>
  <c r="U39" i="50"/>
  <c r="V39" i="50"/>
  <c r="V43" i="50" s="1"/>
  <c r="W39" i="50"/>
  <c r="W43" i="50" s="1"/>
  <c r="X39" i="50"/>
  <c r="Y39" i="50"/>
  <c r="Z39" i="50"/>
  <c r="Z43" i="50" s="1"/>
  <c r="AA39" i="50"/>
  <c r="AB39" i="50"/>
  <c r="AC43" i="50" s="1"/>
  <c r="AC39" i="50"/>
  <c r="AD39" i="50"/>
  <c r="AD43" i="50" s="1"/>
  <c r="AE39" i="50"/>
  <c r="AE43" i="50" s="1"/>
  <c r="AF39" i="50"/>
  <c r="AG39" i="50"/>
  <c r="AH39" i="50"/>
  <c r="AH43" i="50" s="1"/>
  <c r="AI39" i="50"/>
  <c r="AJ39" i="50"/>
  <c r="E38" i="50"/>
  <c r="F38" i="50"/>
  <c r="G38" i="50"/>
  <c r="G42" i="50" s="1"/>
  <c r="H38" i="50"/>
  <c r="I38" i="50"/>
  <c r="J38" i="50"/>
  <c r="J42" i="50" s="1"/>
  <c r="K38" i="50"/>
  <c r="L38" i="50"/>
  <c r="M42" i="50" s="1"/>
  <c r="M38" i="50"/>
  <c r="N38" i="50"/>
  <c r="N42" i="50" s="1"/>
  <c r="O38" i="50"/>
  <c r="O42" i="50" s="1"/>
  <c r="P38" i="50"/>
  <c r="Q38" i="50"/>
  <c r="R38" i="50"/>
  <c r="R42" i="50" s="1"/>
  <c r="S38" i="50"/>
  <c r="T38" i="50"/>
  <c r="U42" i="50" s="1"/>
  <c r="U38" i="50"/>
  <c r="V38" i="50"/>
  <c r="V42" i="50" s="1"/>
  <c r="W38" i="50"/>
  <c r="W42" i="50" s="1"/>
  <c r="X38" i="50"/>
  <c r="Y38" i="50"/>
  <c r="Z38" i="50"/>
  <c r="Z42" i="50" s="1"/>
  <c r="AA38" i="50"/>
  <c r="AB38" i="50"/>
  <c r="AC42" i="50" s="1"/>
  <c r="AC38" i="50"/>
  <c r="AD38" i="50"/>
  <c r="AD42" i="50" s="1"/>
  <c r="AE38" i="50"/>
  <c r="AE42" i="50" s="1"/>
  <c r="AF38" i="50"/>
  <c r="AG38" i="50"/>
  <c r="AH38" i="50"/>
  <c r="AH42" i="50" s="1"/>
  <c r="AI38" i="50"/>
  <c r="AJ38" i="50"/>
  <c r="D40" i="50"/>
  <c r="D39" i="50"/>
  <c r="D37" i="50"/>
  <c r="D38" i="50"/>
  <c r="Q37" i="50"/>
  <c r="R37" i="50"/>
  <c r="R41" i="50" s="1"/>
  <c r="S37" i="50"/>
  <c r="T37" i="50"/>
  <c r="U41" i="50" s="1"/>
  <c r="U37" i="50"/>
  <c r="V37" i="50"/>
  <c r="V41" i="50" s="1"/>
  <c r="W37" i="50"/>
  <c r="W41" i="50" s="1"/>
  <c r="X37" i="50"/>
  <c r="Y37" i="50"/>
  <c r="Z37" i="50"/>
  <c r="Z41" i="50" s="1"/>
  <c r="AA37" i="50"/>
  <c r="AB37" i="50"/>
  <c r="AC41" i="50" s="1"/>
  <c r="AC37" i="50"/>
  <c r="AD37" i="50"/>
  <c r="AD41" i="50" s="1"/>
  <c r="AE37" i="50"/>
  <c r="AE41" i="50" s="1"/>
  <c r="AF37" i="50"/>
  <c r="AG37" i="50"/>
  <c r="AH37" i="50"/>
  <c r="AH41" i="50" s="1"/>
  <c r="AI37" i="50"/>
  <c r="AJ37" i="50"/>
  <c r="P37" i="50"/>
  <c r="E37" i="50"/>
  <c r="F37" i="50"/>
  <c r="F41" i="50" s="1"/>
  <c r="G37" i="50"/>
  <c r="H37" i="50"/>
  <c r="I37" i="50"/>
  <c r="I41" i="50" s="1"/>
  <c r="J37" i="50"/>
  <c r="K37" i="50"/>
  <c r="L41" i="50" s="1"/>
  <c r="L37" i="50"/>
  <c r="M37" i="50"/>
  <c r="M41" i="50" s="1"/>
  <c r="N37" i="50"/>
  <c r="N41" i="50" s="1"/>
  <c r="O37" i="50"/>
  <c r="AA71" i="50" l="1"/>
  <c r="S70" i="50"/>
  <c r="AJ67" i="50"/>
  <c r="X74" i="50"/>
  <c r="Y74" i="50"/>
  <c r="H71" i="50"/>
  <c r="AD56" i="50"/>
  <c r="AD70" i="50" s="1"/>
  <c r="AD59" i="50"/>
  <c r="AE73" i="50" s="1"/>
  <c r="AD57" i="50"/>
  <c r="AD58" i="50"/>
  <c r="AD60" i="50"/>
  <c r="AD51" i="50"/>
  <c r="F56" i="50"/>
  <c r="F70" i="50" s="1"/>
  <c r="F57" i="50"/>
  <c r="F71" i="50" s="1"/>
  <c r="F51" i="50"/>
  <c r="F65" i="50" s="1"/>
  <c r="F58" i="50"/>
  <c r="G72" i="50" s="1"/>
  <c r="F59" i="50"/>
  <c r="F60" i="50"/>
  <c r="F74" i="50" s="1"/>
  <c r="G73" i="50"/>
  <c r="V56" i="50"/>
  <c r="V70" i="50" s="1"/>
  <c r="V51" i="50"/>
  <c r="V65" i="50" s="1"/>
  <c r="V57" i="50"/>
  <c r="V60" i="50"/>
  <c r="V74" i="50" s="1"/>
  <c r="V59" i="50"/>
  <c r="V73" i="50" s="1"/>
  <c r="V58" i="50"/>
  <c r="Y69" i="50"/>
  <c r="O74" i="50"/>
  <c r="N56" i="50"/>
  <c r="N70" i="50" s="1"/>
  <c r="N58" i="50"/>
  <c r="N59" i="50"/>
  <c r="N60" i="50"/>
  <c r="N51" i="50"/>
  <c r="N65" i="50" s="1"/>
  <c r="AJ70" i="50"/>
  <c r="AC56" i="50"/>
  <c r="AC70" i="50" s="1"/>
  <c r="AC59" i="50"/>
  <c r="AC60" i="50"/>
  <c r="U56" i="50"/>
  <c r="U70" i="50" s="1"/>
  <c r="U60" i="50"/>
  <c r="E56" i="50"/>
  <c r="E51" i="50"/>
  <c r="T62" i="50"/>
  <c r="Q64" i="50"/>
  <c r="E58" i="50"/>
  <c r="E72" i="50" s="1"/>
  <c r="T50" i="50"/>
  <c r="T55" i="50"/>
  <c r="T53" i="50"/>
  <c r="T47" i="50"/>
  <c r="T61" i="50" s="1"/>
  <c r="L49" i="50"/>
  <c r="L47" i="50"/>
  <c r="L61" i="50" s="1"/>
  <c r="AB47" i="50"/>
  <c r="AB61" i="50" s="1"/>
  <c r="L48" i="50"/>
  <c r="L62" i="50" s="1"/>
  <c r="L50" i="50"/>
  <c r="L64" i="50" s="1"/>
  <c r="M51" i="50"/>
  <c r="AJ54" i="50"/>
  <c r="T56" i="50"/>
  <c r="T70" i="50" s="1"/>
  <c r="M60" i="50"/>
  <c r="M59" i="50"/>
  <c r="M73" i="50" s="1"/>
  <c r="AE57" i="50"/>
  <c r="AE71" i="50" s="1"/>
  <c r="AG73" i="50"/>
  <c r="AE74" i="50"/>
  <c r="I71" i="50"/>
  <c r="AC51" i="50"/>
  <c r="P60" i="50"/>
  <c r="P48" i="50"/>
  <c r="H48" i="50"/>
  <c r="H62" i="50" s="1"/>
  <c r="H59" i="50"/>
  <c r="H73" i="50" s="1"/>
  <c r="H49" i="50"/>
  <c r="H47" i="50"/>
  <c r="U51" i="50"/>
  <c r="U65" i="50" s="1"/>
  <c r="T52" i="50"/>
  <c r="T66" i="50" s="1"/>
  <c r="AJ55" i="50"/>
  <c r="AJ69" i="50" s="1"/>
  <c r="G74" i="50"/>
  <c r="O41" i="50"/>
  <c r="G41" i="50"/>
  <c r="AF41" i="50"/>
  <c r="W56" i="50"/>
  <c r="W70" i="50" s="1"/>
  <c r="W51" i="50"/>
  <c r="W58" i="50"/>
  <c r="W72" i="50" s="1"/>
  <c r="O56" i="50"/>
  <c r="O57" i="50"/>
  <c r="O59" i="50"/>
  <c r="G56" i="50"/>
  <c r="G70" i="50" s="1"/>
  <c r="G57" i="50"/>
  <c r="G71" i="50" s="1"/>
  <c r="AJ48" i="50"/>
  <c r="AJ62" i="50" s="1"/>
  <c r="I63" i="50"/>
  <c r="P51" i="50"/>
  <c r="P65" i="50" s="1"/>
  <c r="W60" i="50"/>
  <c r="W74" i="50" s="1"/>
  <c r="O58" i="50"/>
  <c r="Q41" i="50"/>
  <c r="Q48" i="50"/>
  <c r="Q62" i="50" s="1"/>
  <c r="I59" i="50"/>
  <c r="I73" i="50" s="1"/>
  <c r="AH58" i="50"/>
  <c r="X41" i="50"/>
  <c r="E42" i="50"/>
  <c r="AF42" i="50"/>
  <c r="X42" i="50"/>
  <c r="P42" i="50"/>
  <c r="H42" i="50"/>
  <c r="AF43" i="50"/>
  <c r="X43" i="50"/>
  <c r="P43" i="50"/>
  <c r="H43" i="50"/>
  <c r="AF44" i="50"/>
  <c r="X44" i="50"/>
  <c r="P44" i="50"/>
  <c r="H44" i="50"/>
  <c r="I53" i="50"/>
  <c r="I55" i="50"/>
  <c r="I69" i="50" s="1"/>
  <c r="AG58" i="50"/>
  <c r="AG72" i="50" s="1"/>
  <c r="AH59" i="50"/>
  <c r="AH73" i="50" s="1"/>
  <c r="AH51" i="50"/>
  <c r="AH65" i="50" s="1"/>
  <c r="AH60" i="50"/>
  <c r="AH74" i="50" s="1"/>
  <c r="Z59" i="50"/>
  <c r="Z73" i="50" s="1"/>
  <c r="Z51" i="50"/>
  <c r="Z60" i="50"/>
  <c r="Z74" i="50" s="1"/>
  <c r="R59" i="50"/>
  <c r="R51" i="50"/>
  <c r="R65" i="50" s="1"/>
  <c r="R60" i="50"/>
  <c r="R74" i="50" s="1"/>
  <c r="J58" i="50"/>
  <c r="J72" i="50" s="1"/>
  <c r="J51" i="50"/>
  <c r="J57" i="50"/>
  <c r="J71" i="50" s="1"/>
  <c r="AH47" i="50"/>
  <c r="AA48" i="50"/>
  <c r="AA62" i="50" s="1"/>
  <c r="AH49" i="50"/>
  <c r="AH63" i="50" s="1"/>
  <c r="AA50" i="50"/>
  <c r="AA64" i="50" s="1"/>
  <c r="K60" i="50"/>
  <c r="AG47" i="50"/>
  <c r="S47" i="50"/>
  <c r="Z48" i="50"/>
  <c r="AG49" i="50"/>
  <c r="AG63" i="50" s="1"/>
  <c r="S49" i="50"/>
  <c r="S63" i="50" s="1"/>
  <c r="Z50" i="50"/>
  <c r="Z64" i="50" s="1"/>
  <c r="Y51" i="50"/>
  <c r="Y65" i="50" s="1"/>
  <c r="AI52" i="50"/>
  <c r="S52" i="50"/>
  <c r="AI53" i="50"/>
  <c r="S53" i="50"/>
  <c r="AI54" i="50"/>
  <c r="S54" i="50"/>
  <c r="S68" i="50" s="1"/>
  <c r="AI55" i="50"/>
  <c r="AI69" i="50" s="1"/>
  <c r="S55" i="50"/>
  <c r="S69" i="50" s="1"/>
  <c r="J60" i="50"/>
  <c r="X56" i="50"/>
  <c r="X55" i="50"/>
  <c r="X54" i="50"/>
  <c r="Y68" i="50" s="1"/>
  <c r="X53" i="50"/>
  <c r="Y67" i="50" s="1"/>
  <c r="X52" i="50"/>
  <c r="AF47" i="50"/>
  <c r="AF61" i="50" s="1"/>
  <c r="Y48" i="50"/>
  <c r="Y62" i="50" s="1"/>
  <c r="X51" i="50"/>
  <c r="AH53" i="50"/>
  <c r="AH67" i="50" s="1"/>
  <c r="Q58" i="50"/>
  <c r="AA47" i="50"/>
  <c r="AA61" i="50" s="1"/>
  <c r="P47" i="50"/>
  <c r="AH48" i="50"/>
  <c r="AH62" i="50" s="1"/>
  <c r="I48" i="50"/>
  <c r="I62" i="50" s="1"/>
  <c r="AA49" i="50"/>
  <c r="AA63" i="50" s="1"/>
  <c r="P49" i="50"/>
  <c r="AH50" i="50"/>
  <c r="AG51" i="50"/>
  <c r="AG65" i="50" s="1"/>
  <c r="H51" i="50"/>
  <c r="H65" i="50" s="1"/>
  <c r="AB52" i="50"/>
  <c r="AB66" i="50" s="1"/>
  <c r="L52" i="50"/>
  <c r="L66" i="50" s="1"/>
  <c r="AB53" i="50"/>
  <c r="AB67" i="50" s="1"/>
  <c r="L53" i="50"/>
  <c r="L67" i="50" s="1"/>
  <c r="AB54" i="50"/>
  <c r="L54" i="50"/>
  <c r="AB55" i="50"/>
  <c r="L55" i="50"/>
  <c r="L56" i="50"/>
  <c r="M70" i="50" s="1"/>
  <c r="H58" i="50"/>
  <c r="H72" i="50" s="1"/>
  <c r="AF60" i="50"/>
  <c r="Z58" i="50"/>
  <c r="Z72" i="50" s="1"/>
  <c r="Q57" i="50"/>
  <c r="AI58" i="50"/>
  <c r="AI59" i="50"/>
  <c r="AI51" i="50"/>
  <c r="AI60" i="50"/>
  <c r="AI74" i="50" s="1"/>
  <c r="AA58" i="50"/>
  <c r="AA59" i="50"/>
  <c r="AA73" i="50" s="1"/>
  <c r="AA51" i="50"/>
  <c r="AA65" i="50" s="1"/>
  <c r="AA60" i="50"/>
  <c r="S58" i="50"/>
  <c r="S59" i="50"/>
  <c r="S51" i="50"/>
  <c r="S60" i="50"/>
  <c r="S74" i="50" s="1"/>
  <c r="K59" i="50"/>
  <c r="K58" i="50"/>
  <c r="K72" i="50" s="1"/>
  <c r="K51" i="50"/>
  <c r="K65" i="50" s="1"/>
  <c r="K57" i="50"/>
  <c r="K71" i="50" s="1"/>
  <c r="AI47" i="50"/>
  <c r="AI61" i="50" s="1"/>
  <c r="AI49" i="50"/>
  <c r="P56" i="50"/>
  <c r="P55" i="50"/>
  <c r="P69" i="50" s="1"/>
  <c r="P54" i="50"/>
  <c r="P53" i="50"/>
  <c r="P67" i="50" s="1"/>
  <c r="P52" i="50"/>
  <c r="P66" i="50" s="1"/>
  <c r="P50" i="50"/>
  <c r="P64" i="50" s="1"/>
  <c r="R47" i="50"/>
  <c r="R61" i="50" s="1"/>
  <c r="AF49" i="50"/>
  <c r="Y50" i="50"/>
  <c r="AH54" i="50"/>
  <c r="P58" i="50"/>
  <c r="P72" i="50" s="1"/>
  <c r="D60" i="50"/>
  <c r="D59" i="50"/>
  <c r="D53" i="50"/>
  <c r="D51" i="50"/>
  <c r="Z47" i="50"/>
  <c r="AG48" i="50"/>
  <c r="S48" i="50"/>
  <c r="Z49" i="50"/>
  <c r="Z63" i="50" s="1"/>
  <c r="AG50" i="50"/>
  <c r="AG64" i="50" s="1"/>
  <c r="S50" i="50"/>
  <c r="S64" i="50" s="1"/>
  <c r="AA52" i="50"/>
  <c r="K52" i="50"/>
  <c r="AA53" i="50"/>
  <c r="K53" i="50"/>
  <c r="AA54" i="50"/>
  <c r="K54" i="50"/>
  <c r="K68" i="50" s="1"/>
  <c r="AA55" i="50"/>
  <c r="AA69" i="50" s="1"/>
  <c r="K55" i="50"/>
  <c r="K69" i="50" s="1"/>
  <c r="AA56" i="50"/>
  <c r="K56" i="50"/>
  <c r="Y59" i="50"/>
  <c r="Y58" i="50"/>
  <c r="Z57" i="50"/>
  <c r="Z71" i="50" s="1"/>
  <c r="P57" i="50"/>
  <c r="P71" i="50" s="1"/>
  <c r="R58" i="50"/>
  <c r="R72" i="50" s="1"/>
  <c r="AF56" i="50"/>
  <c r="AF70" i="50" s="1"/>
  <c r="AF55" i="50"/>
  <c r="AF54" i="50"/>
  <c r="AF68" i="50" s="1"/>
  <c r="AF53" i="50"/>
  <c r="AF52" i="50"/>
  <c r="H56" i="50"/>
  <c r="H55" i="50"/>
  <c r="H69" i="50" s="1"/>
  <c r="H54" i="50"/>
  <c r="I68" i="50" s="1"/>
  <c r="H53" i="50"/>
  <c r="H67" i="50" s="1"/>
  <c r="H52" i="50"/>
  <c r="H50" i="50"/>
  <c r="H64" i="50" s="1"/>
  <c r="K48" i="50"/>
  <c r="R49" i="50"/>
  <c r="J50" i="50"/>
  <c r="K64" i="50" s="1"/>
  <c r="AH52" i="50"/>
  <c r="AH66" i="50" s="1"/>
  <c r="R52" i="50"/>
  <c r="R66" i="50" s="1"/>
  <c r="R53" i="50"/>
  <c r="R67" i="50" s="1"/>
  <c r="R54" i="50"/>
  <c r="AH55" i="50"/>
  <c r="R55" i="50"/>
  <c r="AH56" i="50"/>
  <c r="AI70" i="50" s="1"/>
  <c r="R56" i="50"/>
  <c r="R70" i="50" s="1"/>
  <c r="I60" i="50"/>
  <c r="I74" i="50" s="1"/>
  <c r="Q59" i="50"/>
  <c r="Q73" i="50" s="1"/>
  <c r="S57" i="50"/>
  <c r="S71" i="50" s="1"/>
  <c r="Q47" i="50"/>
  <c r="AI48" i="50"/>
  <c r="X48" i="50"/>
  <c r="J48" i="50"/>
  <c r="Q49" i="50"/>
  <c r="Q63" i="50" s="1"/>
  <c r="AI50" i="50"/>
  <c r="X50" i="50"/>
  <c r="X64" i="50" s="1"/>
  <c r="I50" i="50"/>
  <c r="I64" i="50" s="1"/>
  <c r="I51" i="50"/>
  <c r="I65" i="50" s="1"/>
  <c r="AG52" i="50"/>
  <c r="AG66" i="50" s="1"/>
  <c r="Q52" i="50"/>
  <c r="AG53" i="50"/>
  <c r="AG67" i="50" s="1"/>
  <c r="Q53" i="50"/>
  <c r="AG54" i="50"/>
  <c r="AG68" i="50" s="1"/>
  <c r="Q54" i="50"/>
  <c r="Q68" i="50" s="1"/>
  <c r="AG55" i="50"/>
  <c r="AG69" i="50" s="1"/>
  <c r="Q55" i="50"/>
  <c r="AG56" i="50"/>
  <c r="Q56" i="50"/>
  <c r="H60" i="50"/>
  <c r="H74" i="50" s="1"/>
  <c r="I58" i="50"/>
  <c r="P59" i="50"/>
  <c r="P73" i="50" s="1"/>
  <c r="R57" i="50"/>
  <c r="R71" i="50" s="1"/>
  <c r="H41" i="50"/>
  <c r="AG41" i="50"/>
  <c r="Y41" i="50"/>
  <c r="AG42" i="50"/>
  <c r="Y42" i="50"/>
  <c r="Q42" i="50"/>
  <c r="I42" i="50"/>
  <c r="AG43" i="50"/>
  <c r="Y43" i="50"/>
  <c r="Q43" i="50"/>
  <c r="I43" i="50"/>
  <c r="AG44" i="50"/>
  <c r="Y44" i="50"/>
  <c r="Q44" i="50"/>
  <c r="I44" i="50"/>
  <c r="AJ57" i="50"/>
  <c r="AJ71" i="50" s="1"/>
  <c r="AJ58" i="50"/>
  <c r="AJ72" i="50" s="1"/>
  <c r="AJ60" i="50"/>
  <c r="AJ59" i="50"/>
  <c r="AJ73" i="50" s="1"/>
  <c r="AJ51" i="50"/>
  <c r="AB57" i="50"/>
  <c r="AB71" i="50" s="1"/>
  <c r="AB58" i="50"/>
  <c r="AB60" i="50"/>
  <c r="AB74" i="50" s="1"/>
  <c r="AB59" i="50"/>
  <c r="AB73" i="50" s="1"/>
  <c r="AB51" i="50"/>
  <c r="AB65" i="50" s="1"/>
  <c r="T57" i="50"/>
  <c r="T58" i="50"/>
  <c r="T72" i="50" s="1"/>
  <c r="T60" i="50"/>
  <c r="T59" i="50"/>
  <c r="T73" i="50" s="1"/>
  <c r="T51" i="50"/>
  <c r="T65" i="50" s="1"/>
  <c r="L57" i="50"/>
  <c r="L71" i="50" s="1"/>
  <c r="L58" i="50"/>
  <c r="L72" i="50" s="1"/>
  <c r="L60" i="50"/>
  <c r="L74" i="50" s="1"/>
  <c r="L59" i="50"/>
  <c r="L51" i="50"/>
  <c r="AJ47" i="50"/>
  <c r="Y47" i="50"/>
  <c r="Y61" i="50" s="1"/>
  <c r="K47" i="50"/>
  <c r="K61" i="50" s="1"/>
  <c r="AF48" i="50"/>
  <c r="AF62" i="50" s="1"/>
  <c r="R48" i="50"/>
  <c r="R62" i="50" s="1"/>
  <c r="AJ49" i="50"/>
  <c r="AJ63" i="50" s="1"/>
  <c r="Y49" i="50"/>
  <c r="Y63" i="50" s="1"/>
  <c r="K49" i="50"/>
  <c r="K63" i="50" s="1"/>
  <c r="AF50" i="50"/>
  <c r="R50" i="50"/>
  <c r="R64" i="50" s="1"/>
  <c r="Q51" i="50"/>
  <c r="Q65" i="50" s="1"/>
  <c r="Z52" i="50"/>
  <c r="Z66" i="50" s="1"/>
  <c r="J52" i="50"/>
  <c r="J66" i="50" s="1"/>
  <c r="Z53" i="50"/>
  <c r="Z67" i="50" s="1"/>
  <c r="J53" i="50"/>
  <c r="Z54" i="50"/>
  <c r="Z68" i="50" s="1"/>
  <c r="J54" i="50"/>
  <c r="J68" i="50" s="1"/>
  <c r="Z55" i="50"/>
  <c r="Z69" i="50" s="1"/>
  <c r="J55" i="50"/>
  <c r="Z56" i="50"/>
  <c r="Z70" i="50" s="1"/>
  <c r="J56" i="50"/>
  <c r="J70" i="50" s="1"/>
  <c r="J59" i="50"/>
  <c r="J73" i="50" s="1"/>
  <c r="X59" i="50"/>
  <c r="X73" i="50" s="1"/>
  <c r="X58" i="50"/>
  <c r="X72" i="50" s="1"/>
  <c r="AI57" i="50"/>
  <c r="AI71" i="50" s="1"/>
  <c r="Y57" i="50"/>
  <c r="Y71" i="50" s="1"/>
  <c r="AE47" i="50"/>
  <c r="AE61" i="50" s="1"/>
  <c r="W47" i="50"/>
  <c r="W61" i="50" s="1"/>
  <c r="O47" i="50"/>
  <c r="O61" i="50" s="1"/>
  <c r="G47" i="50"/>
  <c r="G61" i="50" s="1"/>
  <c r="AE48" i="50"/>
  <c r="W48" i="50"/>
  <c r="O48" i="50"/>
  <c r="G48" i="50"/>
  <c r="AE49" i="50"/>
  <c r="AE63" i="50" s="1"/>
  <c r="W49" i="50"/>
  <c r="W63" i="50" s="1"/>
  <c r="O49" i="50"/>
  <c r="O63" i="50" s="1"/>
  <c r="G49" i="50"/>
  <c r="G63" i="50" s="1"/>
  <c r="AE50" i="50"/>
  <c r="W50" i="50"/>
  <c r="O50" i="50"/>
  <c r="G50" i="50"/>
  <c r="AE52" i="50"/>
  <c r="AE66" i="50" s="1"/>
  <c r="W52" i="50"/>
  <c r="W66" i="50" s="1"/>
  <c r="O52" i="50"/>
  <c r="O66" i="50" s="1"/>
  <c r="G52" i="50"/>
  <c r="G66" i="50" s="1"/>
  <c r="AE53" i="50"/>
  <c r="W53" i="50"/>
  <c r="O53" i="50"/>
  <c r="G53" i="50"/>
  <c r="AE54" i="50"/>
  <c r="AE68" i="50" s="1"/>
  <c r="W54" i="50"/>
  <c r="W68" i="50" s="1"/>
  <c r="O54" i="50"/>
  <c r="O68" i="50" s="1"/>
  <c r="G54" i="50"/>
  <c r="G68" i="50" s="1"/>
  <c r="AE55" i="50"/>
  <c r="W55" i="50"/>
  <c r="O55" i="50"/>
  <c r="G55" i="50"/>
  <c r="E59" i="50"/>
  <c r="AC58" i="50"/>
  <c r="AC72" i="50" s="1"/>
  <c r="U58" i="50"/>
  <c r="U72" i="50" s="1"/>
  <c r="M58" i="50"/>
  <c r="M72" i="50" s="1"/>
  <c r="N57" i="50"/>
  <c r="U43" i="50"/>
  <c r="AD47" i="50"/>
  <c r="V47" i="50"/>
  <c r="N47" i="50"/>
  <c r="N61" i="50" s="1"/>
  <c r="F47" i="50"/>
  <c r="F61" i="50" s="1"/>
  <c r="AD48" i="50"/>
  <c r="AD62" i="50" s="1"/>
  <c r="V48" i="50"/>
  <c r="V62" i="50" s="1"/>
  <c r="N48" i="50"/>
  <c r="F48" i="50"/>
  <c r="AD49" i="50"/>
  <c r="V49" i="50"/>
  <c r="N49" i="50"/>
  <c r="N63" i="50" s="1"/>
  <c r="F49" i="50"/>
  <c r="F63" i="50" s="1"/>
  <c r="AD50" i="50"/>
  <c r="AD64" i="50" s="1"/>
  <c r="V50" i="50"/>
  <c r="V64" i="50" s="1"/>
  <c r="N50" i="50"/>
  <c r="F50" i="50"/>
  <c r="AD52" i="50"/>
  <c r="V52" i="50"/>
  <c r="N52" i="50"/>
  <c r="N66" i="50" s="1"/>
  <c r="F52" i="50"/>
  <c r="F66" i="50" s="1"/>
  <c r="AD53" i="50"/>
  <c r="AD67" i="50" s="1"/>
  <c r="V53" i="50"/>
  <c r="V67" i="50" s="1"/>
  <c r="N53" i="50"/>
  <c r="F53" i="50"/>
  <c r="AD54" i="50"/>
  <c r="V54" i="50"/>
  <c r="N54" i="50"/>
  <c r="N68" i="50" s="1"/>
  <c r="F54" i="50"/>
  <c r="F68" i="50" s="1"/>
  <c r="AD55" i="50"/>
  <c r="AD69" i="50" s="1"/>
  <c r="V55" i="50"/>
  <c r="V69" i="50" s="1"/>
  <c r="N55" i="50"/>
  <c r="F55" i="50"/>
  <c r="E60" i="50"/>
  <c r="AC57" i="50"/>
  <c r="AC71" i="50" s="1"/>
  <c r="U57" i="50"/>
  <c r="U71" i="50" s="1"/>
  <c r="M57" i="50"/>
  <c r="M71" i="50" s="1"/>
  <c r="T44" i="50"/>
  <c r="L44" i="50"/>
  <c r="AC47" i="50"/>
  <c r="U47" i="50"/>
  <c r="U61" i="50" s="1"/>
  <c r="M47" i="50"/>
  <c r="E47" i="50"/>
  <c r="AC48" i="50"/>
  <c r="AC62" i="50" s="1"/>
  <c r="U48" i="50"/>
  <c r="U62" i="50" s="1"/>
  <c r="M48" i="50"/>
  <c r="M62" i="50" s="1"/>
  <c r="E48" i="50"/>
  <c r="E62" i="50" s="1"/>
  <c r="AC49" i="50"/>
  <c r="AC63" i="50" s="1"/>
  <c r="U49" i="50"/>
  <c r="U63" i="50" s="1"/>
  <c r="M49" i="50"/>
  <c r="E49" i="50"/>
  <c r="AC50" i="50"/>
  <c r="AC64" i="50" s="1"/>
  <c r="U50" i="50"/>
  <c r="U64" i="50" s="1"/>
  <c r="M50" i="50"/>
  <c r="M64" i="50" s="1"/>
  <c r="E50" i="50"/>
  <c r="E64" i="50" s="1"/>
  <c r="AC52" i="50"/>
  <c r="U52" i="50"/>
  <c r="M52" i="50"/>
  <c r="E52" i="50"/>
  <c r="AC53" i="50"/>
  <c r="U53" i="50"/>
  <c r="U67" i="50" s="1"/>
  <c r="M53" i="50"/>
  <c r="E53" i="50"/>
  <c r="E67" i="50" s="1"/>
  <c r="AC54" i="50"/>
  <c r="AC68" i="50" s="1"/>
  <c r="U54" i="50"/>
  <c r="U68" i="50" s="1"/>
  <c r="M54" i="50"/>
  <c r="E54" i="50"/>
  <c r="AC55" i="50"/>
  <c r="AC69" i="50" s="1"/>
  <c r="U55" i="50"/>
  <c r="U69" i="50" s="1"/>
  <c r="M55" i="50"/>
  <c r="M69" i="50" s="1"/>
  <c r="E55" i="50"/>
  <c r="E69" i="50" s="1"/>
  <c r="D54" i="50"/>
  <c r="D47" i="50"/>
  <c r="D55" i="50"/>
  <c r="D48" i="50"/>
  <c r="D56" i="50"/>
  <c r="E41" i="50"/>
  <c r="D49" i="50"/>
  <c r="D57" i="50"/>
  <c r="E71" i="50" s="1"/>
  <c r="P41" i="50"/>
  <c r="AC44" i="50"/>
  <c r="U44" i="50"/>
  <c r="M44" i="50"/>
  <c r="D50" i="50"/>
  <c r="D58" i="50"/>
  <c r="J41" i="50"/>
  <c r="AJ41" i="50"/>
  <c r="AB41" i="50"/>
  <c r="T41" i="50"/>
  <c r="AI42" i="50"/>
  <c r="AA42" i="50"/>
  <c r="S42" i="50"/>
  <c r="K42" i="50"/>
  <c r="AI43" i="50"/>
  <c r="AB43" i="50"/>
  <c r="S43" i="50"/>
  <c r="L43" i="50"/>
  <c r="AI44" i="50"/>
  <c r="AA44" i="50"/>
  <c r="S44" i="50"/>
  <c r="K44" i="50"/>
  <c r="D52" i="50"/>
  <c r="AB44" i="50"/>
  <c r="AJ43" i="50"/>
  <c r="AI41" i="50"/>
  <c r="AA41" i="50"/>
  <c r="S41" i="50"/>
  <c r="K41" i="50"/>
  <c r="AJ44" i="50"/>
  <c r="T43" i="50"/>
  <c r="AJ42" i="50"/>
  <c r="AB42" i="50"/>
  <c r="T42" i="50"/>
  <c r="L42" i="50"/>
  <c r="AA43" i="50"/>
  <c r="K43" i="50"/>
  <c r="M67" i="50" l="1"/>
  <c r="AF74" i="50"/>
  <c r="AG74" i="50"/>
  <c r="U66" i="50"/>
  <c r="F69" i="50"/>
  <c r="F67" i="50"/>
  <c r="F64" i="50"/>
  <c r="F62" i="50"/>
  <c r="W69" i="50"/>
  <c r="W67" i="50"/>
  <c r="W64" i="50"/>
  <c r="W62" i="50"/>
  <c r="L65" i="50"/>
  <c r="AG70" i="50"/>
  <c r="AI62" i="50"/>
  <c r="AH69" i="50"/>
  <c r="K70" i="50"/>
  <c r="K66" i="50"/>
  <c r="S72" i="50"/>
  <c r="AI72" i="50"/>
  <c r="L68" i="50"/>
  <c r="AH64" i="50"/>
  <c r="X70" i="50"/>
  <c r="Y70" i="50"/>
  <c r="S66" i="50"/>
  <c r="AG61" i="50"/>
  <c r="O70" i="50"/>
  <c r="T64" i="50"/>
  <c r="N73" i="50"/>
  <c r="AD72" i="50"/>
  <c r="AE72" i="50"/>
  <c r="AC66" i="50"/>
  <c r="AC61" i="50"/>
  <c r="N69" i="50"/>
  <c r="N67" i="50"/>
  <c r="N64" i="50"/>
  <c r="N62" i="50"/>
  <c r="N71" i="50"/>
  <c r="AE69" i="50"/>
  <c r="AE67" i="50"/>
  <c r="AE64" i="50"/>
  <c r="AE62" i="50"/>
  <c r="J67" i="50"/>
  <c r="L73" i="50"/>
  <c r="T71" i="50"/>
  <c r="AJ74" i="50"/>
  <c r="Q69" i="50"/>
  <c r="Q61" i="50"/>
  <c r="R68" i="50"/>
  <c r="H66" i="50"/>
  <c r="I66" i="50"/>
  <c r="AF69" i="50"/>
  <c r="AA70" i="50"/>
  <c r="AB70" i="50"/>
  <c r="AA66" i="50"/>
  <c r="AA74" i="50"/>
  <c r="Q71" i="50"/>
  <c r="AB68" i="50"/>
  <c r="P63" i="50"/>
  <c r="X65" i="50"/>
  <c r="J74" i="50"/>
  <c r="AI66" i="50"/>
  <c r="K74" i="50"/>
  <c r="AJ66" i="50"/>
  <c r="P62" i="50"/>
  <c r="AF71" i="50"/>
  <c r="AC74" i="50"/>
  <c r="N72" i="50"/>
  <c r="F73" i="50"/>
  <c r="AD71" i="50"/>
  <c r="W65" i="50"/>
  <c r="P74" i="50"/>
  <c r="Q74" i="50"/>
  <c r="AC73" i="50"/>
  <c r="V71" i="50"/>
  <c r="W71" i="50"/>
  <c r="F72" i="50"/>
  <c r="AD73" i="50"/>
  <c r="AB64" i="50"/>
  <c r="AB63" i="50"/>
  <c r="S62" i="50"/>
  <c r="Z65" i="50"/>
  <c r="H61" i="50"/>
  <c r="T63" i="50"/>
  <c r="E65" i="50"/>
  <c r="X61" i="50"/>
  <c r="T68" i="50"/>
  <c r="U73" i="50"/>
  <c r="AH72" i="50"/>
  <c r="AI64" i="50"/>
  <c r="AJ64" i="50"/>
  <c r="K73" i="50"/>
  <c r="I67" i="50"/>
  <c r="AE70" i="50"/>
  <c r="AC65" i="50"/>
  <c r="L63" i="50"/>
  <c r="AC67" i="50"/>
  <c r="Q67" i="50"/>
  <c r="H70" i="50"/>
  <c r="I70" i="50"/>
  <c r="AA68" i="50"/>
  <c r="P61" i="50"/>
  <c r="AI68" i="50"/>
  <c r="AH61" i="50"/>
  <c r="E66" i="50"/>
  <c r="E61" i="50"/>
  <c r="V68" i="50"/>
  <c r="V61" i="50"/>
  <c r="G64" i="50"/>
  <c r="J62" i="50"/>
  <c r="AH70" i="50"/>
  <c r="R63" i="50"/>
  <c r="AF66" i="50"/>
  <c r="Y72" i="50"/>
  <c r="K67" i="50"/>
  <c r="AG62" i="50"/>
  <c r="Y64" i="50"/>
  <c r="P70" i="50"/>
  <c r="S65" i="50"/>
  <c r="AI65" i="50"/>
  <c r="L69" i="50"/>
  <c r="X68" i="50"/>
  <c r="S67" i="50"/>
  <c r="Z62" i="50"/>
  <c r="O73" i="50"/>
  <c r="H63" i="50"/>
  <c r="I61" i="50"/>
  <c r="AJ68" i="50"/>
  <c r="T67" i="50"/>
  <c r="E70" i="50"/>
  <c r="G65" i="50"/>
  <c r="AD65" i="50"/>
  <c r="O65" i="50"/>
  <c r="H68" i="50"/>
  <c r="R73" i="50"/>
  <c r="P68" i="50"/>
  <c r="AA72" i="50"/>
  <c r="X66" i="50"/>
  <c r="Y66" i="50"/>
  <c r="M74" i="50"/>
  <c r="E73" i="50"/>
  <c r="J69" i="50"/>
  <c r="AB72" i="50"/>
  <c r="I72" i="50"/>
  <c r="J64" i="50"/>
  <c r="AH68" i="50"/>
  <c r="L70" i="50"/>
  <c r="X67" i="50"/>
  <c r="E68" i="50"/>
  <c r="E63" i="50"/>
  <c r="V66" i="50"/>
  <c r="V63" i="50"/>
  <c r="G69" i="50"/>
  <c r="G67" i="50"/>
  <c r="G62" i="50"/>
  <c r="M68" i="50"/>
  <c r="M66" i="50"/>
  <c r="M63" i="50"/>
  <c r="M61" i="50"/>
  <c r="E74" i="50"/>
  <c r="AD68" i="50"/>
  <c r="AD66" i="50"/>
  <c r="AD63" i="50"/>
  <c r="AD61" i="50"/>
  <c r="O69" i="50"/>
  <c r="O67" i="50"/>
  <c r="O64" i="50"/>
  <c r="O62" i="50"/>
  <c r="AF64" i="50"/>
  <c r="AJ61" i="50"/>
  <c r="T74" i="50"/>
  <c r="AJ65" i="50"/>
  <c r="Q70" i="50"/>
  <c r="Q66" i="50"/>
  <c r="X62" i="50"/>
  <c r="R69" i="50"/>
  <c r="K62" i="50"/>
  <c r="AF67" i="50"/>
  <c r="Y73" i="50"/>
  <c r="AA67" i="50"/>
  <c r="Z61" i="50"/>
  <c r="AF63" i="50"/>
  <c r="AI63" i="50"/>
  <c r="S73" i="50"/>
  <c r="AI73" i="50"/>
  <c r="AB69" i="50"/>
  <c r="Q72" i="50"/>
  <c r="X69" i="50"/>
  <c r="AI67" i="50"/>
  <c r="S61" i="50"/>
  <c r="J65" i="50"/>
  <c r="O72" i="50"/>
  <c r="O71" i="50"/>
  <c r="M65" i="50"/>
  <c r="T69" i="50"/>
  <c r="U74" i="50"/>
  <c r="N74" i="50"/>
  <c r="V72" i="50"/>
  <c r="X63" i="50"/>
  <c r="AD74" i="50"/>
  <c r="W73" i="50"/>
  <c r="AB62" i="50"/>
  <c r="AE65" i="50"/>
</calcChain>
</file>

<file path=xl/sharedStrings.xml><?xml version="1.0" encoding="utf-8"?>
<sst xmlns="http://schemas.openxmlformats.org/spreadsheetml/2006/main" count="605" uniqueCount="163">
  <si>
    <t>AGRICULTURE, HUNTING, FORESTRY AND FISHING</t>
  </si>
  <si>
    <t>AtB</t>
  </si>
  <si>
    <t>MINING AND QUARRYING</t>
  </si>
  <si>
    <t>C</t>
  </si>
  <si>
    <t>FOOD , BEVERAGES AND TOBACCO</t>
  </si>
  <si>
    <t>15t16</t>
  </si>
  <si>
    <t>TEXTILES, TEXTILE , LEATHER AND FOOTWEAR</t>
  </si>
  <si>
    <t>17t19</t>
  </si>
  <si>
    <t>WOOD AND OF WOOD AND CORK</t>
  </si>
  <si>
    <t>20</t>
  </si>
  <si>
    <t>PULP, PAPER, PAPER , PRINTING AND PUBLISHING</t>
  </si>
  <si>
    <t>21t22</t>
  </si>
  <si>
    <t>Coke, refined petroleum and nuclear fuel</t>
  </si>
  <si>
    <t>23</t>
  </si>
  <si>
    <t>Chemicals and chemical products</t>
  </si>
  <si>
    <t>24</t>
  </si>
  <si>
    <t>Rubber and plastics</t>
  </si>
  <si>
    <t>25</t>
  </si>
  <si>
    <t>OTHER NON-METALLIC MINERAL</t>
  </si>
  <si>
    <t>26</t>
  </si>
  <si>
    <t>BASIC METALS AND FABRICATED METAL</t>
  </si>
  <si>
    <t>27t28</t>
  </si>
  <si>
    <t>MACHINERY, NEC</t>
  </si>
  <si>
    <t>29</t>
  </si>
  <si>
    <t>ELECTRICAL AND OPTICAL EQUIPMENT</t>
  </si>
  <si>
    <t>30t33</t>
  </si>
  <si>
    <t>TRANSPORT EQUIPMENT</t>
  </si>
  <si>
    <t>34t35</t>
  </si>
  <si>
    <t>MANUFACTURING NEC; RECYCLING</t>
  </si>
  <si>
    <t>36t37</t>
  </si>
  <si>
    <t>ELECTRICITY, GAS AND WATER SUPPLY</t>
  </si>
  <si>
    <t>E</t>
  </si>
  <si>
    <t>CONSTRUCTION</t>
  </si>
  <si>
    <t>F</t>
  </si>
  <si>
    <t>Sale, maintenance and repair of motor vehicles and motorcycles; retail sale of fuel</t>
  </si>
  <si>
    <t>50</t>
  </si>
  <si>
    <t>Wholesale trade and commission trade, except of motor vehicles and motorcycles</t>
  </si>
  <si>
    <t>51</t>
  </si>
  <si>
    <t>Retail trade, except of motor vehicles and motorcycles; repair of household goods</t>
  </si>
  <si>
    <t>52</t>
  </si>
  <si>
    <t>HOTELS AND RESTAURANTS</t>
  </si>
  <si>
    <t>H</t>
  </si>
  <si>
    <t>TRANSPORT AND STORAGE</t>
  </si>
  <si>
    <t>60t63</t>
  </si>
  <si>
    <t>POST AND TELECOMMUNICATIONS</t>
  </si>
  <si>
    <t>64</t>
  </si>
  <si>
    <t>FINANCIAL INTERMEDIATION</t>
  </si>
  <si>
    <t>J</t>
  </si>
  <si>
    <t>Real estate activities</t>
  </si>
  <si>
    <t>70</t>
  </si>
  <si>
    <t>Renting of m&amp;eq and other business activities</t>
  </si>
  <si>
    <t>71t74</t>
  </si>
  <si>
    <t>PUBLIC ADMIN AND DEFENCE; COMPULSORY SOCIAL SECURITY</t>
  </si>
  <si>
    <t>L</t>
  </si>
  <si>
    <t>EDUCATION</t>
  </si>
  <si>
    <t>M</t>
  </si>
  <si>
    <t>HEALTH AND SOCIAL WORK</t>
  </si>
  <si>
    <t>N</t>
  </si>
  <si>
    <t>OTHER COMMUNITY, SOCIAL AND PERSONAL SERVICES</t>
  </si>
  <si>
    <t>O</t>
  </si>
  <si>
    <t>PRIVATE HOUSEHOLDS WITH EMPLOYED PERSONS</t>
  </si>
  <si>
    <t>EXTRA-TERRITORIAL ORGANIZATIONS AND BODIES</t>
  </si>
  <si>
    <t>_1980</t>
  </si>
  <si>
    <t>_1981</t>
  </si>
  <si>
    <t>_1982</t>
  </si>
  <si>
    <t>_1983</t>
  </si>
  <si>
    <t>_1984</t>
  </si>
  <si>
    <t>_1985</t>
  </si>
  <si>
    <t>_1986</t>
  </si>
  <si>
    <t>_1987</t>
  </si>
  <si>
    <t>_1988</t>
  </si>
  <si>
    <t>_1989</t>
  </si>
  <si>
    <t>_1990</t>
  </si>
  <si>
    <t>_1991</t>
  </si>
  <si>
    <t>_1992</t>
  </si>
  <si>
    <t>_1993</t>
  </si>
  <si>
    <t>_1994</t>
  </si>
  <si>
    <t>_1995</t>
  </si>
  <si>
    <t>_1996</t>
  </si>
  <si>
    <t>_1997</t>
  </si>
  <si>
    <t>_1998</t>
  </si>
  <si>
    <t>_1999</t>
  </si>
  <si>
    <t>_2000</t>
  </si>
  <si>
    <t>_2001</t>
  </si>
  <si>
    <t>_2002</t>
  </si>
  <si>
    <t>_2003</t>
  </si>
  <si>
    <t>_2004</t>
  </si>
  <si>
    <t>_2005</t>
  </si>
  <si>
    <t>_2006</t>
  </si>
  <si>
    <t>_2007</t>
  </si>
  <si>
    <t>_2008</t>
  </si>
  <si>
    <t>_2009</t>
  </si>
  <si>
    <t>_2010</t>
  </si>
  <si>
    <t>_2011</t>
  </si>
  <si>
    <t>desc</t>
    <phoneticPr fontId="4" type="noConversion"/>
  </si>
  <si>
    <t>Code</t>
    <phoneticPr fontId="4" type="noConversion"/>
  </si>
  <si>
    <t>32-industry</t>
    <phoneticPr fontId="4" type="noConversion"/>
  </si>
  <si>
    <t>_2012</t>
  </si>
  <si>
    <t>TOTAL INDUSTRIES</t>
    <phoneticPr fontId="4" type="noConversion"/>
  </si>
  <si>
    <t>TOT</t>
    <phoneticPr fontId="4" type="noConversion"/>
  </si>
  <si>
    <t>1-32</t>
    <phoneticPr fontId="4" type="noConversion"/>
  </si>
  <si>
    <t>TOTAL MANUFACTURING</t>
    <phoneticPr fontId="4" type="noConversion"/>
  </si>
  <si>
    <t>D</t>
    <phoneticPr fontId="4" type="noConversion"/>
  </si>
  <si>
    <t>3-15</t>
    <phoneticPr fontId="4" type="noConversion"/>
  </si>
  <si>
    <t>P</t>
    <phoneticPr fontId="4" type="noConversion"/>
  </si>
  <si>
    <t>Q</t>
    <phoneticPr fontId="4" type="noConversion"/>
  </si>
  <si>
    <t>W-AGRICULTURE, HUNTING, FORESTRY AND FISHING</t>
  </si>
  <si>
    <t>W-MINING AND QUARRYING</t>
  </si>
  <si>
    <t>S-AGRICULTURE, HUNTING, FORESTRY AND FISHING</t>
  </si>
  <si>
    <t>S-MINING AND QUARRYING</t>
  </si>
  <si>
    <t>S-TOTAL MANUFACTURING</t>
  </si>
  <si>
    <t>S-ELECTRICITY, GAS AND WATER SUPPLY</t>
  </si>
  <si>
    <t>W-TOTAL MANUFACTURING</t>
  </si>
  <si>
    <t>W-ELECTRICITY, GAS AND WATER SUPPLY</t>
  </si>
  <si>
    <t>S-CONSTRUCTION</t>
  </si>
  <si>
    <t>S-Sale, maintenance and repair of motor vehicles and motorcycles; retail sale of fuel</t>
  </si>
  <si>
    <t>S-Wholesale trade and commission trade, except of motor vehicles and motorcycles</t>
  </si>
  <si>
    <t>S-Retail trade, except of motor vehicles and motorcycles; repair of household goods</t>
  </si>
  <si>
    <t>S-HOTELS AND RESTAURANTS</t>
  </si>
  <si>
    <t>S-POST AND TELECOMMUNICATIONS</t>
  </si>
  <si>
    <t>S-TRANSPORT AND STORAGE</t>
  </si>
  <si>
    <t>S-FINANCIAL INTERMEDIATION</t>
  </si>
  <si>
    <t>S-Real estate activities</t>
  </si>
  <si>
    <t>S-Renting of m&amp;eq and other business activities</t>
  </si>
  <si>
    <t>S-PUBLIC ADMIN AND DEFENCE; COMPULSORY SOCIAL SECURITY</t>
  </si>
  <si>
    <t>S-EDUCATION</t>
  </si>
  <si>
    <t>S-HEALTH AND SOCIAL WORK</t>
  </si>
  <si>
    <t>S-OTHER COMMUNITY, SOCIAL AND PERSONAL SERVICES</t>
  </si>
  <si>
    <t>W-CONSTRUCTION</t>
  </si>
  <si>
    <t>W-Sale, maintenance and repair of motor vehicles and motorcycles; retail sale of fuel</t>
  </si>
  <si>
    <t>W-Wholesale trade and commission trade, except of motor vehicles and motorcycles</t>
  </si>
  <si>
    <t>W-Retail trade, except of motor vehicles and motorcycles; repair of household goods</t>
  </si>
  <si>
    <t>W-HOTELS AND RESTAURANTS</t>
  </si>
  <si>
    <t>W-TRANSPORT AND STORAGE</t>
  </si>
  <si>
    <t>W-POST AND TELECOMMUNICATIONS</t>
  </si>
  <si>
    <t>W-FINANCIAL INTERMEDIATION</t>
  </si>
  <si>
    <t>W-Real estate activities</t>
  </si>
  <si>
    <t>W-Renting of m&amp;eq and other business activities</t>
  </si>
  <si>
    <t>W-PUBLIC ADMIN AND DEFENCE; COMPULSORY SOCIAL SECURITY</t>
  </si>
  <si>
    <t>W-EDUCATION</t>
  </si>
  <si>
    <t>W-OTHER COMMUNITY, SOCIAL AND PERSONAL SERVICES</t>
  </si>
  <si>
    <t>W-HEALTH AND SOCIAL WORK</t>
  </si>
  <si>
    <t>sum-nontrade</t>
  </si>
  <si>
    <t>Trade</t>
  </si>
  <si>
    <t>Non-trade</t>
  </si>
  <si>
    <t>(Xt/Xt-1)^w</t>
  </si>
  <si>
    <t>Index (multiplicative sum across industries)</t>
  </si>
  <si>
    <t>Nontradable LP_I</t>
  </si>
  <si>
    <t>Nontraded</t>
  </si>
  <si>
    <t>Tradable TFP</t>
  </si>
  <si>
    <t>Nontradable LP</t>
  </si>
  <si>
    <t>Nontradable TFP</t>
  </si>
  <si>
    <t>Trdable LP</t>
  </si>
  <si>
    <t>Cumulative TFP growth in tradables and nontradables</t>
  </si>
  <si>
    <t>Tradables</t>
  </si>
  <si>
    <t>Nontadables</t>
  </si>
  <si>
    <t>Tradable LP</t>
  </si>
  <si>
    <t>Tradable</t>
  </si>
  <si>
    <t>Nontradable</t>
  </si>
  <si>
    <t>Cumulative Korea labor productivity levels</t>
  </si>
  <si>
    <t>They are based on line 14 of the same page (which calculates LP in the Tradables sector)</t>
  </si>
  <si>
    <t>and line 44 of the page "Korea-Nontradable-LP_I" (which calculates LP in the Nontradables sector)</t>
  </si>
  <si>
    <t>The underlying numbers for Figure 7 are shown on page "Korea-Tradable-LP_I" lines 42 and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</si>
</sst>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</font>
    <font>
      <sz val="10"/>
      <name val="Arial"/>
      <family val="2"/>
    </font>
    <font>
      <u/>
      <sz val="9.35"/>
      <color indexed="12"/>
      <name val="Calibri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ＭＳ Ｐゴシック"/>
      <family val="3"/>
      <charset val="128"/>
    </font>
    <font>
      <sz val="10"/>
      <color theme="1"/>
      <name val="ms sans serif"/>
    </font>
    <font>
      <sz val="10"/>
      <color theme="1"/>
      <name val="ms sans serif"/>
      <family val="2"/>
    </font>
    <font>
      <sz val="10"/>
      <color rgb="FF000000"/>
      <name val="Ms sans serif"/>
      <family val="2"/>
    </font>
    <font>
      <sz val="11"/>
      <color rgb="FFFF0000"/>
      <name val="Calibri"/>
      <family val="2"/>
    </font>
    <font>
      <b/>
      <sz val="10"/>
      <color theme="1"/>
      <name val="ms sans serif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65">
    <xf numFmtId="0" fontId="0" fillId="0" borderId="0"/>
    <xf numFmtId="0" fontId="3" fillId="0" borderId="0"/>
    <xf numFmtId="0" fontId="3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>
      <alignment vertical="center"/>
    </xf>
    <xf numFmtId="0" fontId="4" fillId="0" borderId="0"/>
  </cellStyleXfs>
  <cellXfs count="19">
    <xf numFmtId="0" fontId="0" fillId="0" borderId="0" xfId="0"/>
    <xf numFmtId="3" fontId="24" fillId="0" borderId="10" xfId="0" quotePrefix="1" applyNumberFormat="1" applyFont="1" applyBorder="1"/>
    <xf numFmtId="3" fontId="25" fillId="0" borderId="11" xfId="0" quotePrefix="1" applyNumberFormat="1" applyFont="1" applyBorder="1"/>
    <xf numFmtId="3" fontId="25" fillId="0" borderId="10" xfId="0" quotePrefix="1" applyNumberFormat="1" applyFont="1" applyBorder="1"/>
    <xf numFmtId="0" fontId="25" fillId="0" borderId="0" xfId="0" applyFont="1"/>
    <xf numFmtId="3" fontId="24" fillId="0" borderId="0" xfId="0" quotePrefix="1" applyNumberFormat="1" applyFont="1"/>
    <xf numFmtId="3" fontId="25" fillId="0" borderId="12" xfId="0" quotePrefix="1" applyNumberFormat="1" applyFont="1" applyBorder="1"/>
    <xf numFmtId="2" fontId="4" fillId="0" borderId="0" xfId="64" applyNumberFormat="1"/>
    <xf numFmtId="3" fontId="25" fillId="0" borderId="0" xfId="0" quotePrefix="1" applyNumberFormat="1" applyFont="1"/>
    <xf numFmtId="0" fontId="25" fillId="0" borderId="12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12" xfId="0" quotePrefix="1" applyFont="1" applyBorder="1" applyAlignment="1">
      <alignment vertical="center"/>
    </xf>
    <xf numFmtId="3" fontId="25" fillId="0" borderId="0" xfId="0" applyNumberFormat="1" applyFont="1"/>
    <xf numFmtId="3" fontId="26" fillId="0" borderId="0" xfId="0" applyNumberFormat="1" applyFont="1"/>
    <xf numFmtId="3" fontId="25" fillId="0" borderId="0" xfId="0" applyNumberFormat="1" applyFont="1" applyAlignment="1">
      <alignment vertical="center"/>
    </xf>
    <xf numFmtId="4" fontId="25" fillId="0" borderId="0" xfId="0" quotePrefix="1" applyNumberFormat="1" applyFont="1"/>
    <xf numFmtId="2" fontId="27" fillId="0" borderId="0" xfId="64" applyNumberFormat="1" applyFont="1"/>
    <xf numFmtId="0" fontId="21" fillId="0" borderId="0" xfId="0" applyFont="1"/>
    <xf numFmtId="0" fontId="28" fillId="0" borderId="0" xfId="0" applyFont="1" applyAlignment="1">
      <alignment vertical="center"/>
    </xf>
  </cellXfs>
  <cellStyles count="65">
    <cellStyle name="20% - Accent1" xfId="40" builtinId="30" customBuiltin="1"/>
    <cellStyle name="20% - Accent2" xfId="44" builtinId="34" customBuiltin="1"/>
    <cellStyle name="20% - Accent3" xfId="48" builtinId="38" customBuiltin="1"/>
    <cellStyle name="20% - Accent4" xfId="52" builtinId="42" customBuiltin="1"/>
    <cellStyle name="20% - Accent5" xfId="56" builtinId="46" customBuiltin="1"/>
    <cellStyle name="20% - Accent6" xfId="60" builtinId="50" customBuiltin="1"/>
    <cellStyle name="40% - Accent1" xfId="41" builtinId="31" customBuiltin="1"/>
    <cellStyle name="40% - Accent2" xfId="45" builtinId="35" customBuiltin="1"/>
    <cellStyle name="40% - Accent3" xfId="49" builtinId="39" customBuiltin="1"/>
    <cellStyle name="40% - Accent4" xfId="53" builtinId="43" customBuiltin="1"/>
    <cellStyle name="40% - Accent5" xfId="57" builtinId="47" customBuiltin="1"/>
    <cellStyle name="40% - Accent6" xfId="61" builtinId="51" customBuiltin="1"/>
    <cellStyle name="60% - Accent1" xfId="42" builtinId="32" customBuiltin="1"/>
    <cellStyle name="60% - Accent2" xfId="46" builtinId="36" customBuiltin="1"/>
    <cellStyle name="60% - Accent3" xfId="50" builtinId="40" customBuiltin="1"/>
    <cellStyle name="60% - Accent4" xfId="54" builtinId="44" customBuiltin="1"/>
    <cellStyle name="60% - Accent5" xfId="58" builtinId="48" customBuiltin="1"/>
    <cellStyle name="60% - Accent6" xfId="62" builtinId="52" customBuiltin="1"/>
    <cellStyle name="Accent1" xfId="39" builtinId="29" customBuiltin="1"/>
    <cellStyle name="Accent2" xfId="43" builtinId="33" customBuiltin="1"/>
    <cellStyle name="Accent3" xfId="47" builtinId="37" customBuiltin="1"/>
    <cellStyle name="Accent4" xfId="51" builtinId="41" customBuiltin="1"/>
    <cellStyle name="Accent5" xfId="55" builtinId="45" customBuiltin="1"/>
    <cellStyle name="Accent6" xfId="59" builtinId="49" customBuiltin="1"/>
    <cellStyle name="ANCLAS,REZONES Y SUS PARTES,DE FUNDICION,DE HIERRO O DE ACERO" xfId="4"/>
    <cellStyle name="Bad" xfId="28" builtinId="27" customBuiltin="1"/>
    <cellStyle name="Calculation" xfId="32" builtinId="22" customBuiltin="1"/>
    <cellStyle name="Check Cell" xfId="34" builtinId="23" customBuiltin="1"/>
    <cellStyle name="Explanatory Text" xfId="37" builtinId="53" customBuiltin="1"/>
    <cellStyle name="Good" xfId="27" builtinId="26" customBuiltin="1"/>
    <cellStyle name="Heading 1" xfId="23" builtinId="16" customBuiltin="1"/>
    <cellStyle name="Heading 2" xfId="24" builtinId="17" customBuiltin="1"/>
    <cellStyle name="Heading 3" xfId="25" builtinId="18" customBuiltin="1"/>
    <cellStyle name="Heading 4" xfId="26" builtinId="19" customBuiltin="1"/>
    <cellStyle name="Hyperlink 2" xfId="5"/>
    <cellStyle name="Input" xfId="30" builtinId="20" customBuiltin="1"/>
    <cellStyle name="Linked Cell" xfId="33" builtinId="24" customBuiltin="1"/>
    <cellStyle name="Neutral" xfId="29" builtinId="28" customBuiltin="1"/>
    <cellStyle name="Normal" xfId="0" builtinId="0"/>
    <cellStyle name="Normal 10" xfId="6"/>
    <cellStyle name="Normal 11" xfId="7"/>
    <cellStyle name="Normal 12" xfId="8"/>
    <cellStyle name="Normal 13" xfId="63"/>
    <cellStyle name="Normal 2" xfId="1"/>
    <cellStyle name="Normal 2 2" xfId="9"/>
    <cellStyle name="Normal 2 2 2" xfId="3"/>
    <cellStyle name="Normal 2 3" xfId="10"/>
    <cellStyle name="Normal 2 4" xfId="11"/>
    <cellStyle name="Normal 2 5" xfId="12"/>
    <cellStyle name="Normal 2 6" xfId="13"/>
    <cellStyle name="Normal 3" xfId="14"/>
    <cellStyle name="Normal 3 2" xfId="2"/>
    <cellStyle name="Normal 4" xfId="15"/>
    <cellStyle name="Normal 5" xfId="16"/>
    <cellStyle name="Normal 6" xfId="17"/>
    <cellStyle name="Normal 7" xfId="18"/>
    <cellStyle name="Normal 8" xfId="19"/>
    <cellStyle name="Normal 9" xfId="20"/>
    <cellStyle name="Note" xfId="36" builtinId="10" customBuiltin="1"/>
    <cellStyle name="Output" xfId="31" builtinId="21" customBuiltin="1"/>
    <cellStyle name="Percent 2" xfId="21"/>
    <cellStyle name="Title" xfId="22" builtinId="15" customBuiltin="1"/>
    <cellStyle name="Total" xfId="38" builtinId="25" customBuiltin="1"/>
    <cellStyle name="Warning Text" xfId="35" builtinId="11" customBuiltin="1"/>
    <cellStyle name="표준 3" xfId="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468285214348211E-2"/>
          <c:y val="2.5428331875182269E-2"/>
          <c:w val="0.88595516185476819"/>
          <c:h val="0.841674686497521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'Korea-Tradable-LP_I'!$D$15:$AJ$15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'Korea-Tradable-LP_I'!$D$14:$AJ$14</c:f>
              <c:numCache>
                <c:formatCode>General</c:formatCode>
                <c:ptCount val="33"/>
                <c:pt idx="1">
                  <c:v>1.3682928347117969</c:v>
                </c:pt>
                <c:pt idx="2">
                  <c:v>1.094175822907655</c:v>
                </c:pt>
                <c:pt idx="3">
                  <c:v>1.168840107215914</c:v>
                </c:pt>
                <c:pt idx="4">
                  <c:v>1.1671149886256307</c:v>
                </c:pt>
                <c:pt idx="5">
                  <c:v>1.1048895586388408</c:v>
                </c:pt>
                <c:pt idx="6">
                  <c:v>1.1175807141890315</c:v>
                </c:pt>
                <c:pt idx="7">
                  <c:v>1.0452228353884245</c:v>
                </c:pt>
                <c:pt idx="8">
                  <c:v>1.1704989815516771</c:v>
                </c:pt>
                <c:pt idx="9">
                  <c:v>1.0603944803560403</c:v>
                </c:pt>
                <c:pt idx="10">
                  <c:v>1.1233607909449781</c:v>
                </c:pt>
                <c:pt idx="11">
                  <c:v>1.246927821694048</c:v>
                </c:pt>
                <c:pt idx="12">
                  <c:v>1.1127615891242784</c:v>
                </c:pt>
                <c:pt idx="13">
                  <c:v>1.1516379379161215</c:v>
                </c:pt>
                <c:pt idx="14">
                  <c:v>1.1775161363866333</c:v>
                </c:pt>
                <c:pt idx="15">
                  <c:v>1.1757554029656476</c:v>
                </c:pt>
                <c:pt idx="16">
                  <c:v>1.1262985890136961</c:v>
                </c:pt>
                <c:pt idx="17">
                  <c:v>1.1017992138048951</c:v>
                </c:pt>
                <c:pt idx="18">
                  <c:v>1.1746783355941417</c:v>
                </c:pt>
                <c:pt idx="19">
                  <c:v>1.0507571397923789</c:v>
                </c:pt>
                <c:pt idx="20">
                  <c:v>1.0719986054275856</c:v>
                </c:pt>
                <c:pt idx="21">
                  <c:v>1.0494079539028331</c:v>
                </c:pt>
                <c:pt idx="22">
                  <c:v>1.0957323691414023</c:v>
                </c:pt>
                <c:pt idx="23">
                  <c:v>1.0201915952786709</c:v>
                </c:pt>
                <c:pt idx="24">
                  <c:v>1.1056023571646842</c:v>
                </c:pt>
                <c:pt idx="25">
                  <c:v>1.0805740358931792</c:v>
                </c:pt>
                <c:pt idx="26">
                  <c:v>1.0431892732256949</c:v>
                </c:pt>
                <c:pt idx="27">
                  <c:v>1.0938736462186873</c:v>
                </c:pt>
                <c:pt idx="28">
                  <c:v>1.0443594272725276</c:v>
                </c:pt>
                <c:pt idx="29">
                  <c:v>1.0285284528012062</c:v>
                </c:pt>
                <c:pt idx="30">
                  <c:v>1.1609425645609079</c:v>
                </c:pt>
                <c:pt idx="31">
                  <c:v>1.0669170822286664</c:v>
                </c:pt>
                <c:pt idx="32">
                  <c:v>1.1274806974677867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BD-4556-A8FB-1A1E12802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2830543"/>
        <c:axId val="1182845423"/>
      </c:lineChart>
      <c:catAx>
        <c:axId val="118283054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845423"/>
        <c:crosses val="autoZero"/>
        <c:auto val="1"/>
        <c:lblAlgn val="ctr"/>
        <c:lblOffset val="100"/>
        <c:tickLblSkip val="2"/>
        <c:noMultiLvlLbl val="0"/>
      </c:catAx>
      <c:valAx>
        <c:axId val="1182845423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8305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Tradeable (Labor Productivity)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'Korea-Tradable-LP_I'!$D$15:$AJ$15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'Korea-Tradable-LP_I'!$D$16:$AJ$16</c:f>
              <c:numCache>
                <c:formatCode>General</c:formatCode>
                <c:ptCount val="33"/>
                <c:pt idx="1">
                  <c:v>36.829283471179686</c:v>
                </c:pt>
                <c:pt idx="2">
                  <c:v>9.4175822907655018</c:v>
                </c:pt>
                <c:pt idx="3">
                  <c:v>16.884010721591402</c:v>
                </c:pt>
                <c:pt idx="4">
                  <c:v>16.711498862563069</c:v>
                </c:pt>
                <c:pt idx="5">
                  <c:v>10.488955863884076</c:v>
                </c:pt>
                <c:pt idx="6">
                  <c:v>11.75807141890315</c:v>
                </c:pt>
                <c:pt idx="7">
                  <c:v>4.5222835388424532</c:v>
                </c:pt>
                <c:pt idx="8">
                  <c:v>17.04989815516771</c:v>
                </c:pt>
                <c:pt idx="9">
                  <c:v>6.0394480356040336</c:v>
                </c:pt>
                <c:pt idx="10">
                  <c:v>12.336079094497808</c:v>
                </c:pt>
                <c:pt idx="11">
                  <c:v>24.692782169404804</c:v>
                </c:pt>
                <c:pt idx="12">
                  <c:v>11.276158912427835</c:v>
                </c:pt>
                <c:pt idx="13">
                  <c:v>15.163793791612147</c:v>
                </c:pt>
                <c:pt idx="14">
                  <c:v>17.751613638663333</c:v>
                </c:pt>
                <c:pt idx="15">
                  <c:v>17.57554029656476</c:v>
                </c:pt>
                <c:pt idx="16">
                  <c:v>12.629858901369605</c:v>
                </c:pt>
                <c:pt idx="17">
                  <c:v>10.17992138048951</c:v>
                </c:pt>
                <c:pt idx="18">
                  <c:v>17.467833559414171</c:v>
                </c:pt>
                <c:pt idx="19">
                  <c:v>5.0757139792378947</c:v>
                </c:pt>
                <c:pt idx="20">
                  <c:v>7.1998605427585627</c:v>
                </c:pt>
                <c:pt idx="21">
                  <c:v>4.9407953902833146</c:v>
                </c:pt>
                <c:pt idx="22">
                  <c:v>9.5732369141402263</c:v>
                </c:pt>
                <c:pt idx="23">
                  <c:v>2.0191595278670871</c:v>
                </c:pt>
                <c:pt idx="24">
                  <c:v>10.560235716468425</c:v>
                </c:pt>
                <c:pt idx="25">
                  <c:v>8.057403589317925</c:v>
                </c:pt>
                <c:pt idx="26">
                  <c:v>4.318927322569488</c:v>
                </c:pt>
                <c:pt idx="27">
                  <c:v>9.3873646218687323</c:v>
                </c:pt>
                <c:pt idx="28">
                  <c:v>4.4359427272527618</c:v>
                </c:pt>
                <c:pt idx="29">
                  <c:v>2.8528452801206194</c:v>
                </c:pt>
                <c:pt idx="30">
                  <c:v>16.094256456090793</c:v>
                </c:pt>
                <c:pt idx="31">
                  <c:v>6.6917082228666436</c:v>
                </c:pt>
                <c:pt idx="32">
                  <c:v>12.748069746778668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69-408E-98CF-52AA82C8B7E7}"/>
            </c:ext>
          </c:extLst>
        </c:ser>
        <c:ser>
          <c:idx val="1"/>
          <c:order val="1"/>
          <c:tx>
            <c:v>Nontradable (Labor Productivity)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'Korea-Tradable-LP_I'!$D$37:$AJ$37</c:f>
              <c:numCache>
                <c:formatCode>General</c:formatCode>
                <c:ptCount val="3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69-408E-98CF-52AA82C8B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512175"/>
        <c:axId val="144534735"/>
      </c:lineChart>
      <c:catAx>
        <c:axId val="14451217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34735"/>
        <c:crosses val="autoZero"/>
        <c:auto val="1"/>
        <c:lblAlgn val="ctr"/>
        <c:lblOffset val="100"/>
        <c:noMultiLvlLbl val="0"/>
      </c:catAx>
      <c:valAx>
        <c:axId val="14453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121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Sectoral labor productivity levels over time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'Korea-Tradable-LP_I'!$C$42</c:f>
              <c:strCache>
                <c:ptCount val="1"/>
                <c:pt idx="0">
                  <c:v>Tradable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'Korea-Tradable-LP_I'!$D$41:$AJ$41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'Korea-Tradable-LP_I'!$D$42:$AJ$42</c:f>
              <c:numCache>
                <c:formatCode>General</c:formatCode>
                <c:ptCount val="33"/>
                <c:pt idx="0">
                  <c:v>100</c:v>
                </c:pt>
                <c:pt idx="1">
                  <c:v>136.82928347117968</c:v>
                </c:pt>
                <c:pt idx="2">
                  <c:v>149.71529383994283</c:v>
                </c:pt>
                <c:pt idx="3">
                  <c:v>174.99324010374085</c:v>
                </c:pt>
                <c:pt idx="4">
                  <c:v>204.23723343323977</c:v>
                </c:pt>
                <c:pt idx="5">
                  <c:v>225.65958670567016</c:v>
                </c:pt>
                <c:pt idx="6">
                  <c:v>252.19280207412453</c:v>
                </c:pt>
                <c:pt idx="7">
                  <c:v>263.59767564846817</c:v>
                </c:pt>
                <c:pt idx="8">
                  <c:v>308.5408108859213</c:v>
                </c:pt>
                <c:pt idx="9">
                  <c:v>327.17497282800781</c:v>
                </c:pt>
                <c:pt idx="10">
                  <c:v>367.53553625347257</c:v>
                </c:pt>
                <c:pt idx="11">
                  <c:v>458.29028561569635</c:v>
                </c:pt>
                <c:pt idx="12">
                  <c:v>509.96782650194166</c:v>
                </c:pt>
                <c:pt idx="13">
                  <c:v>587.29829611626246</c:v>
                </c:pt>
                <c:pt idx="14">
                  <c:v>691.55322054927433</c:v>
                </c:pt>
                <c:pt idx="15">
                  <c:v>813.09743549910343</c:v>
                </c:pt>
                <c:pt idx="16">
                  <c:v>915.79049433329499</c:v>
                </c:pt>
                <c:pt idx="17">
                  <c:v>1009.0172466664206</c:v>
                </c:pt>
                <c:pt idx="18">
                  <c:v>1185.2706998998945</c:v>
                </c:pt>
                <c:pt idx="19">
                  <c:v>1245.4316505065242</c:v>
                </c:pt>
                <c:pt idx="20">
                  <c:v>1335.1009924983703</c:v>
                </c:pt>
                <c:pt idx="21">
                  <c:v>1401.0656007913565</c:v>
                </c:pt>
                <c:pt idx="22">
                  <c:v>1535.1929300776351</c:v>
                </c:pt>
                <c:pt idx="23">
                  <c:v>1566.1909243964396</c:v>
                </c:pt>
                <c:pt idx="24">
                  <c:v>1731.5843777826394</c:v>
                </c:pt>
                <c:pt idx="25">
                  <c:v>1871.1051195901662</c:v>
                </c:pt>
                <c:pt idx="26">
                  <c:v>1951.9167898341423</c:v>
                </c:pt>
                <c:pt idx="27">
                  <c:v>2135.1503360113484</c:v>
                </c:pt>
                <c:pt idx="28">
                  <c:v>2229.8643820575567</c:v>
                </c:pt>
                <c:pt idx="29">
                  <c:v>2293.4789628341764</c:v>
                </c:pt>
                <c:pt idx="30">
                  <c:v>2662.5973488792001</c:v>
                </c:pt>
                <c:pt idx="31">
                  <c:v>2840.770594615979</c:v>
                </c:pt>
                <c:pt idx="32">
                  <c:v>3202.9140113636031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D9-4BE2-B106-E96FC2C640A1}"/>
            </c:ext>
          </c:extLst>
        </c:ser>
        <c:ser>
          <c:idx val="1"/>
          <c:order val="1"/>
          <c:tx>
            <c:strRef>
              <c:f>'Korea-Tradable-LP_I'!$C$43</c:f>
              <c:strCache>
                <c:ptCount val="1"/>
                <c:pt idx="0">
                  <c:v>Nontradable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'Korea-Tradable-LP_I'!$D$41:$AJ$41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'Korea-Tradable-LP_I'!$D$43:$AJ$43</c:f>
              <c:numCache>
                <c:formatCode>General</c:formatCode>
                <c:ptCount val="33"/>
                <c:pt idx="0">
                  <c:v>100</c:v>
                </c:pt>
                <c:pt idx="1">
                  <c:v>117.13228143053362</c:v>
                </c:pt>
                <c:pt idx="2">
                  <c:v>126.16217179589715</c:v>
                </c:pt>
                <c:pt idx="3">
                  <c:v>140.76958672970406</c:v>
                </c:pt>
                <c:pt idx="4">
                  <c:v>151.57323803459516</c:v>
                </c:pt>
                <c:pt idx="5">
                  <c:v>164.24630095597877</c:v>
                </c:pt>
                <c:pt idx="6">
                  <c:v>185.81558661291001</c:v>
                </c:pt>
                <c:pt idx="7">
                  <c:v>202.15582654056803</c:v>
                </c:pt>
                <c:pt idx="8">
                  <c:v>227.221679010983</c:v>
                </c:pt>
                <c:pt idx="9">
                  <c:v>254.54151737910584</c:v>
                </c:pt>
                <c:pt idx="10">
                  <c:v>295.95061234899094</c:v>
                </c:pt>
                <c:pt idx="11">
                  <c:v>339.35135646190702</c:v>
                </c:pt>
                <c:pt idx="12">
                  <c:v>353.4602813802515</c:v>
                </c:pt>
                <c:pt idx="13">
                  <c:v>379.31094112894704</c:v>
                </c:pt>
                <c:pt idx="14">
                  <c:v>416.28359101525717</c:v>
                </c:pt>
                <c:pt idx="15">
                  <c:v>459.94705301919436</c:v>
                </c:pt>
                <c:pt idx="16">
                  <c:v>516.94393428089757</c:v>
                </c:pt>
                <c:pt idx="17">
                  <c:v>549.73387621568509</c:v>
                </c:pt>
                <c:pt idx="18">
                  <c:v>562.58658972426406</c:v>
                </c:pt>
                <c:pt idx="19">
                  <c:v>565.23171274104936</c:v>
                </c:pt>
                <c:pt idx="20">
                  <c:v>587.94834095354224</c:v>
                </c:pt>
                <c:pt idx="21">
                  <c:v>632.08494705924863</c:v>
                </c:pt>
                <c:pt idx="22">
                  <c:v>682.87665510774286</c:v>
                </c:pt>
                <c:pt idx="23">
                  <c:v>714.10290520346962</c:v>
                </c:pt>
                <c:pt idx="24">
                  <c:v>704.27220975012392</c:v>
                </c:pt>
                <c:pt idx="25">
                  <c:v>746.6341519947689</c:v>
                </c:pt>
                <c:pt idx="26">
                  <c:v>773.84835897080427</c:v>
                </c:pt>
                <c:pt idx="27">
                  <c:v>852.08825976910782</c:v>
                </c:pt>
                <c:pt idx="28">
                  <c:v>904.67869401583494</c:v>
                </c:pt>
                <c:pt idx="29">
                  <c:v>883.10298378662401</c:v>
                </c:pt>
                <c:pt idx="30">
                  <c:v>930.69344038156623</c:v>
                </c:pt>
                <c:pt idx="31">
                  <c:v>977.51226031523436</c:v>
                </c:pt>
                <c:pt idx="32">
                  <c:v>1043.8435810263916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D9-4BE2-B106-E96FC2C64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7317104"/>
        <c:axId val="687319728"/>
      </c:lineChart>
      <c:catAx>
        <c:axId val="68731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319728"/>
        <c:crosses val="autoZero"/>
        <c:auto val="1"/>
        <c:lblAlgn val="ctr"/>
        <c:lblOffset val="100"/>
        <c:noMultiLvlLbl val="0"/>
      </c:catAx>
      <c:valAx>
        <c:axId val="68731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317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Tradable (TFP)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'Korea-Tradable-TFPva_I'!$D$15:$AJ$15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'Korea-Tradable-TFPva_I'!$D$16:$AJ$16</c:f>
              <c:numCache>
                <c:formatCode>General</c:formatCode>
                <c:ptCount val="33"/>
                <c:pt idx="1">
                  <c:v>13.15360104813128</c:v>
                </c:pt>
                <c:pt idx="2">
                  <c:v>0.49697624375744098</c:v>
                </c:pt>
                <c:pt idx="3">
                  <c:v>5.4355486382077434</c:v>
                </c:pt>
                <c:pt idx="4">
                  <c:v>2.506511401207967</c:v>
                </c:pt>
                <c:pt idx="5">
                  <c:v>0.21775956324145973</c:v>
                </c:pt>
                <c:pt idx="6">
                  <c:v>5.1639207722972147</c:v>
                </c:pt>
                <c:pt idx="7">
                  <c:v>-1.9041415967082531</c:v>
                </c:pt>
                <c:pt idx="8">
                  <c:v>5.2399670974987433</c:v>
                </c:pt>
                <c:pt idx="9">
                  <c:v>-3.8551002630508258</c:v>
                </c:pt>
                <c:pt idx="10">
                  <c:v>1.2460981759467638</c:v>
                </c:pt>
                <c:pt idx="11">
                  <c:v>4.4521809735516449</c:v>
                </c:pt>
                <c:pt idx="12">
                  <c:v>0.99012607721264967</c:v>
                </c:pt>
                <c:pt idx="13">
                  <c:v>0.95976780999575961</c:v>
                </c:pt>
                <c:pt idx="14">
                  <c:v>4.7670386633240414</c:v>
                </c:pt>
                <c:pt idx="15">
                  <c:v>5.4568634627659485</c:v>
                </c:pt>
                <c:pt idx="16">
                  <c:v>2.024778034029473</c:v>
                </c:pt>
                <c:pt idx="17">
                  <c:v>2.4581700050951394</c:v>
                </c:pt>
                <c:pt idx="18">
                  <c:v>-3.1176649296228098</c:v>
                </c:pt>
                <c:pt idx="19">
                  <c:v>12.679260081595633</c:v>
                </c:pt>
                <c:pt idx="20">
                  <c:v>7.6719410356623552</c:v>
                </c:pt>
                <c:pt idx="21">
                  <c:v>-0.41153209779933864</c:v>
                </c:pt>
                <c:pt idx="22">
                  <c:v>3.4817561366410343</c:v>
                </c:pt>
                <c:pt idx="23">
                  <c:v>-0.34102708565598716</c:v>
                </c:pt>
                <c:pt idx="24">
                  <c:v>3.5977259388704441</c:v>
                </c:pt>
                <c:pt idx="25">
                  <c:v>4.3054500611693358</c:v>
                </c:pt>
                <c:pt idx="26">
                  <c:v>2.7157687377867834</c:v>
                </c:pt>
                <c:pt idx="27">
                  <c:v>3.6697519689691038</c:v>
                </c:pt>
                <c:pt idx="28">
                  <c:v>0.66264435736524963</c:v>
                </c:pt>
                <c:pt idx="29">
                  <c:v>-4.5645903524202165</c:v>
                </c:pt>
                <c:pt idx="30">
                  <c:v>6.2291266786835831</c:v>
                </c:pt>
                <c:pt idx="31">
                  <c:v>2.9620905383747287</c:v>
                </c:pt>
                <c:pt idx="32">
                  <c:v>1.8099390415935224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9C-4B6C-A9DD-B2E8698EFCE8}"/>
            </c:ext>
          </c:extLst>
        </c:ser>
        <c:ser>
          <c:idx val="1"/>
          <c:order val="1"/>
          <c:tx>
            <c:v>Nontradable (TFP)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'Korea-Tradable-TFPva_I'!$D$19:$AJ$19</c:f>
              <c:numCache>
                <c:formatCode>General</c:formatCode>
                <c:ptCount val="33"/>
                <c:pt idx="1">
                  <c:v>-4.3386218128848135</c:v>
                </c:pt>
                <c:pt idx="2">
                  <c:v>-2.7977084651180539</c:v>
                </c:pt>
                <c:pt idx="3">
                  <c:v>-1.5128331974199827</c:v>
                </c:pt>
                <c:pt idx="4">
                  <c:v>-5.3222582052195317</c:v>
                </c:pt>
                <c:pt idx="5">
                  <c:v>-1.1629038176470097</c:v>
                </c:pt>
                <c:pt idx="6">
                  <c:v>0.2591700660541818</c:v>
                </c:pt>
                <c:pt idx="7">
                  <c:v>3.4274444137904592</c:v>
                </c:pt>
                <c:pt idx="8">
                  <c:v>4.3468909795183253</c:v>
                </c:pt>
                <c:pt idx="9">
                  <c:v>-2.1480653754626156</c:v>
                </c:pt>
                <c:pt idx="10">
                  <c:v>5.3910622658228657</c:v>
                </c:pt>
                <c:pt idx="11">
                  <c:v>-1.4708683141295809</c:v>
                </c:pt>
                <c:pt idx="12">
                  <c:v>-5.1125252961201406</c:v>
                </c:pt>
                <c:pt idx="13">
                  <c:v>-6.3958539228206268</c:v>
                </c:pt>
                <c:pt idx="14">
                  <c:v>-2.8386498566703833</c:v>
                </c:pt>
                <c:pt idx="15">
                  <c:v>-6.9115957290165397</c:v>
                </c:pt>
                <c:pt idx="16">
                  <c:v>8.5710724624074466</c:v>
                </c:pt>
                <c:pt idx="17">
                  <c:v>-2.6646593261208218</c:v>
                </c:pt>
                <c:pt idx="18">
                  <c:v>-15.733575599894978</c:v>
                </c:pt>
                <c:pt idx="19">
                  <c:v>-2.8018778044355042</c:v>
                </c:pt>
                <c:pt idx="20">
                  <c:v>-0.59181432938866241</c:v>
                </c:pt>
                <c:pt idx="21">
                  <c:v>-0.88729145288988231</c:v>
                </c:pt>
                <c:pt idx="22">
                  <c:v>1.1713934532312509</c:v>
                </c:pt>
                <c:pt idx="23">
                  <c:v>-2.6509014500508687</c:v>
                </c:pt>
                <c:pt idx="24">
                  <c:v>-4.5670324547201213</c:v>
                </c:pt>
                <c:pt idx="25">
                  <c:v>0.87446960578294597</c:v>
                </c:pt>
                <c:pt idx="26">
                  <c:v>-1.065099700272043</c:v>
                </c:pt>
                <c:pt idx="27">
                  <c:v>0.309689206310515</c:v>
                </c:pt>
                <c:pt idx="28">
                  <c:v>-0.71356244680481629</c:v>
                </c:pt>
                <c:pt idx="29">
                  <c:v>-3.9922046831108005</c:v>
                </c:pt>
                <c:pt idx="30">
                  <c:v>-2.9188783645160199</c:v>
                </c:pt>
                <c:pt idx="31">
                  <c:v>3.2866636712920005</c:v>
                </c:pt>
                <c:pt idx="32">
                  <c:v>1.2827483004654416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9C-4B6C-A9DD-B2E8698EF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512655"/>
        <c:axId val="144516975"/>
      </c:lineChart>
      <c:catAx>
        <c:axId val="14451265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16975"/>
        <c:crosses val="autoZero"/>
        <c:auto val="1"/>
        <c:lblAlgn val="ctr"/>
        <c:lblOffset val="100"/>
        <c:tickLblSkip val="5"/>
        <c:noMultiLvlLbl val="0"/>
      </c:catAx>
      <c:valAx>
        <c:axId val="144516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change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126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Sectoral</a:t>
            </a:r>
            <a:r>
              <a:rPr lang="en-US" baseline="0"/>
              <a:t> TFP </a:t>
            </a:r>
            <a:r>
              <a:rPr lang="en-US"/>
              <a:t>levels over time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'Korea-Tradable-TFPva_I'!$C$42</c:f>
              <c:strCache>
                <c:ptCount val="1"/>
                <c:pt idx="0">
                  <c:v>Tradables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'Korea-Tradable-TFPva_I'!$D$41:$AJ$41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'Korea-Tradable-TFPva_I'!$D$42:$AJ$42</c:f>
              <c:numCache>
                <c:formatCode>General</c:formatCode>
                <c:ptCount val="33"/>
                <c:pt idx="0">
                  <c:v>100</c:v>
                </c:pt>
                <c:pt idx="1">
                  <c:v>113.15360104813128</c:v>
                </c:pt>
                <c:pt idx="2">
                  <c:v>113.71594756429656</c:v>
                </c:pt>
                <c:pt idx="3">
                  <c:v>119.89703320355271</c:v>
                </c:pt>
                <c:pt idx="4">
                  <c:v>122.90226601050986</c:v>
                </c:pt>
                <c:pt idx="5">
                  <c:v>123.16989744818821</c:v>
                </c:pt>
                <c:pt idx="6">
                  <c:v>129.53029336773238</c:v>
                </c:pt>
                <c:pt idx="7">
                  <c:v>127.06385317137917</c:v>
                </c:pt>
                <c:pt idx="8">
                  <c:v>133.72195727037354</c:v>
                </c:pt>
                <c:pt idx="9">
                  <c:v>128.56684174388664</c:v>
                </c:pt>
                <c:pt idx="10">
                  <c:v>130.16891081372958</c:v>
                </c:pt>
                <c:pt idx="11">
                  <c:v>135.96426629445787</c:v>
                </c:pt>
                <c:pt idx="12">
                  <c:v>137.31048395073014</c:v>
                </c:pt>
                <c:pt idx="13">
                  <c:v>138.62834577543865</c:v>
                </c:pt>
                <c:pt idx="14">
                  <c:v>145.23681261688034</c:v>
                </c:pt>
                <c:pt idx="15">
                  <c:v>153.16218717905673</c:v>
                </c:pt>
                <c:pt idx="16">
                  <c:v>156.26338150149738</c:v>
                </c:pt>
                <c:pt idx="17">
                  <c:v>160.10460107451456</c:v>
                </c:pt>
                <c:pt idx="18">
                  <c:v>155.11307607610192</c:v>
                </c:pt>
                <c:pt idx="19">
                  <c:v>174.78026641235417</c:v>
                </c:pt>
                <c:pt idx="20">
                  <c:v>188.18930539348355</c:v>
                </c:pt>
                <c:pt idx="21">
                  <c:v>187.41484599716375</c:v>
                </c:pt>
                <c:pt idx="22">
                  <c:v>193.94017389864635</c:v>
                </c:pt>
                <c:pt idx="23">
                  <c:v>193.27878537568364</c:v>
                </c:pt>
                <c:pt idx="24">
                  <c:v>200.23242637147834</c:v>
                </c:pt>
                <c:pt idx="25">
                  <c:v>208.85333349517001</c:v>
                </c:pt>
                <c:pt idx="26">
                  <c:v>214.52530703405739</c:v>
                </c:pt>
                <c:pt idx="27">
                  <c:v>222.39785371287672</c:v>
                </c:pt>
                <c:pt idx="28">
                  <c:v>223.87156054140652</c:v>
                </c:pt>
                <c:pt idx="29">
                  <c:v>213.6527408871209</c:v>
                </c:pt>
                <c:pt idx="30">
                  <c:v>226.96144076945924</c:v>
                </c:pt>
                <c:pt idx="31">
                  <c:v>233.68424413225037</c:v>
                </c:pt>
                <c:pt idx="32">
                  <c:v>237.91378650085269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A3-4669-AC61-B156EB56131C}"/>
            </c:ext>
          </c:extLst>
        </c:ser>
        <c:ser>
          <c:idx val="1"/>
          <c:order val="1"/>
          <c:tx>
            <c:strRef>
              <c:f>'Korea-Tradable-TFPva_I'!$C$43</c:f>
              <c:strCache>
                <c:ptCount val="1"/>
                <c:pt idx="0">
                  <c:v>Nontadables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'Korea-Tradable-TFPva_I'!$D$41:$AJ$41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'Korea-Tradable-TFPva_I'!$D$43:$AJ$43</c:f>
              <c:numCache>
                <c:formatCode>General</c:formatCode>
                <c:ptCount val="33"/>
                <c:pt idx="0">
                  <c:v>100</c:v>
                </c:pt>
                <c:pt idx="1">
                  <c:v>95.66137818711519</c:v>
                </c:pt>
                <c:pt idx="2">
                  <c:v>92.985051711725674</c:v>
                </c:pt>
                <c:pt idx="3">
                  <c:v>91.578342980792556</c:v>
                </c:pt>
                <c:pt idx="4">
                  <c:v>86.704307107293232</c:v>
                </c:pt>
                <c:pt idx="5">
                  <c:v>85.696019409878133</c:v>
                </c:pt>
                <c:pt idx="6">
                  <c:v>85.918117839988525</c:v>
                </c:pt>
                <c:pt idx="7">
                  <c:v>88.862913570329113</c:v>
                </c:pt>
                <c:pt idx="8">
                  <c:v>92.725687544454914</c:v>
                </c:pt>
                <c:pt idx="9">
                  <c:v>90.733879156152824</c:v>
                </c:pt>
                <c:pt idx="10">
                  <c:v>95.625399077657491</c:v>
                </c:pt>
                <c:pt idx="11">
                  <c:v>94.21887538236426</c:v>
                </c:pt>
                <c:pt idx="12">
                  <c:v>89.401911544720974</c:v>
                </c:pt>
                <c:pt idx="13">
                  <c:v>83.683895878111315</c:v>
                </c:pt>
                <c:pt idx="14">
                  <c:v>81.308403087711113</c:v>
                </c:pt>
                <c:pt idx="15">
                  <c:v>75.688694972569323</c:v>
                </c:pt>
                <c:pt idx="16">
                  <c:v>82.176027864518787</c:v>
                </c:pt>
                <c:pt idx="17">
                  <c:v>79.986316674191244</c:v>
                </c:pt>
                <c:pt idx="18">
                  <c:v>67.401609070685964</c:v>
                </c:pt>
                <c:pt idx="19">
                  <c:v>65.51309834630203</c:v>
                </c:pt>
                <c:pt idx="20">
                  <c:v>65.125382442662129</c:v>
                </c:pt>
                <c:pt idx="21">
                  <c:v>64.547530490586539</c:v>
                </c:pt>
                <c:pt idx="22">
                  <c:v>65.303636036975718</c:v>
                </c:pt>
                <c:pt idx="23">
                  <c:v>63.572501002335585</c:v>
                </c:pt>
                <c:pt idx="24">
                  <c:v>60.669124249281644</c:v>
                </c:pt>
                <c:pt idx="25">
                  <c:v>61.199657300936302</c:v>
                </c:pt>
                <c:pt idx="26">
                  <c:v>60.547819934456513</c:v>
                </c:pt>
                <c:pt idx="27">
                  <c:v>60.735329997449853</c:v>
                </c:pt>
                <c:pt idx="28">
                  <c:v>60.301945490645068</c:v>
                </c:pt>
                <c:pt idx="29">
                  <c:v>57.894568398760612</c:v>
                </c:pt>
                <c:pt idx="30">
                  <c:v>56.204696367539256</c:v>
                </c:pt>
                <c:pt idx="31">
                  <c:v>58.051955704611146</c:v>
                </c:pt>
                <c:pt idx="32">
                  <c:v>58.796616179798995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A3-4669-AC61-B156EB561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0293280"/>
        <c:axId val="690293936"/>
      </c:lineChart>
      <c:catAx>
        <c:axId val="69029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293936"/>
        <c:crosses val="autoZero"/>
        <c:auto val="1"/>
        <c:lblAlgn val="ctr"/>
        <c:lblOffset val="100"/>
        <c:noMultiLvlLbl val="0"/>
      </c:catAx>
      <c:valAx>
        <c:axId val="69029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29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Tradable LP and TFP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- LP vs TFP changes'!$A$2</c:f>
              <c:strCache>
                <c:ptCount val="1"/>
                <c:pt idx="0">
                  <c:v>Trdable LP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'Chart - LP vs TFP changes'!$B$1:$AG$1</c:f>
              <c:numCache>
                <c:formatCode>General</c:formatCode>
                <c:ptCount val="32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</c:numCache>
            </c:numRef>
          </c:cat>
          <c:val>
            <c:numRef>
              <c:f>'Chart - LP vs TFP changes'!$B$2:$AG$2</c:f>
              <c:numCache>
                <c:formatCode>General</c:formatCode>
                <c:ptCount val="32"/>
                <c:pt idx="0">
                  <c:v>17.132281430533624</c:v>
                </c:pt>
                <c:pt idx="1">
                  <c:v>7.709138979521013</c:v>
                </c:pt>
                <c:pt idx="2">
                  <c:v>11.578284303347687</c:v>
                </c:pt>
                <c:pt idx="3">
                  <c:v>7.6747055638058503</c:v>
                </c:pt>
                <c:pt idx="4">
                  <c:v>8.3610161567512886</c:v>
                </c:pt>
                <c:pt idx="5">
                  <c:v>13.132280928939899</c:v>
                </c:pt>
                <c:pt idx="6">
                  <c:v>8.793794011316125</c:v>
                </c:pt>
                <c:pt idx="7">
                  <c:v>12.399272827976016</c:v>
                </c:pt>
                <c:pt idx="8">
                  <c:v>12.023429492747617</c:v>
                </c:pt>
                <c:pt idx="9">
                  <c:v>16.268110364177545</c:v>
                </c:pt>
                <c:pt idx="10">
                  <c:v>14.664860386143431</c:v>
                </c:pt>
                <c:pt idx="11">
                  <c:v>4.1576155950707738</c:v>
                </c:pt>
                <c:pt idx="12">
                  <c:v>7.3135967774793587</c:v>
                </c:pt>
                <c:pt idx="13">
                  <c:v>9.7473196465854848</c:v>
                </c:pt>
                <c:pt idx="14">
                  <c:v>10.488874158466865</c:v>
                </c:pt>
                <c:pt idx="15">
                  <c:v>12.392052712929246</c:v>
                </c:pt>
                <c:pt idx="16">
                  <c:v>6.3430364030483188</c:v>
                </c:pt>
                <c:pt idx="17">
                  <c:v>2.3379882638952187</c:v>
                </c:pt>
                <c:pt idx="18">
                  <c:v>0.47017171491445797</c:v>
                </c:pt>
                <c:pt idx="19">
                  <c:v>4.0189939276991771</c:v>
                </c:pt>
                <c:pt idx="20">
                  <c:v>7.5068850494798722</c:v>
                </c:pt>
                <c:pt idx="21">
                  <c:v>8.0355826040156018</c:v>
                </c:pt>
                <c:pt idx="22">
                  <c:v>4.5727511494443984</c:v>
                </c:pt>
                <c:pt idx="23">
                  <c:v>-1.3766496931621686</c:v>
                </c:pt>
                <c:pt idx="24">
                  <c:v>6.0149955738953542</c:v>
                </c:pt>
                <c:pt idx="25">
                  <c:v>3.644918586074275</c:v>
                </c:pt>
                <c:pt idx="26">
                  <c:v>10.110495149509703</c:v>
                </c:pt>
                <c:pt idx="27">
                  <c:v>6.1719468193327298</c:v>
                </c:pt>
                <c:pt idx="28">
                  <c:v>-2.3849031011703326</c:v>
                </c:pt>
                <c:pt idx="29">
                  <c:v>5.3890041669750532</c:v>
                </c:pt>
                <c:pt idx="30">
                  <c:v>5.0305307743947703</c:v>
                </c:pt>
                <c:pt idx="31">
                  <c:v>6.7857277503369895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B6-4C04-A5D2-E61950D89D6B}"/>
            </c:ext>
          </c:extLst>
        </c:ser>
        <c:ser>
          <c:idx val="1"/>
          <c:order val="1"/>
          <c:tx>
            <c:strRef>
              <c:f>'Chart - LP vs TFP changes'!$A$3</c:f>
              <c:strCache>
                <c:ptCount val="1"/>
                <c:pt idx="0">
                  <c:v>Tradable TFP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'Chart - LP vs TFP changes'!$B$1:$AG$1</c:f>
              <c:numCache>
                <c:formatCode>General</c:formatCode>
                <c:ptCount val="32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</c:numCache>
            </c:numRef>
          </c:cat>
          <c:val>
            <c:numRef>
              <c:f>'Chart - LP vs TFP changes'!$B$3:$AG$3</c:f>
              <c:numCache>
                <c:formatCode>General</c:formatCode>
                <c:ptCount val="32"/>
                <c:pt idx="0">
                  <c:v>36.829283471179686</c:v>
                </c:pt>
                <c:pt idx="1">
                  <c:v>9.4175822907655018</c:v>
                </c:pt>
                <c:pt idx="2">
                  <c:v>16.884010721591402</c:v>
                </c:pt>
                <c:pt idx="3">
                  <c:v>16.711498862563069</c:v>
                </c:pt>
                <c:pt idx="4">
                  <c:v>10.488955863884076</c:v>
                </c:pt>
                <c:pt idx="5">
                  <c:v>11.75807141890315</c:v>
                </c:pt>
                <c:pt idx="6">
                  <c:v>4.5222835388424532</c:v>
                </c:pt>
                <c:pt idx="7">
                  <c:v>17.04989815516771</c:v>
                </c:pt>
                <c:pt idx="8">
                  <c:v>6.0394480356040336</c:v>
                </c:pt>
                <c:pt idx="9">
                  <c:v>12.336079094497808</c:v>
                </c:pt>
                <c:pt idx="10">
                  <c:v>24.692782169404804</c:v>
                </c:pt>
                <c:pt idx="11">
                  <c:v>11.276158912427835</c:v>
                </c:pt>
                <c:pt idx="12">
                  <c:v>15.163793791612147</c:v>
                </c:pt>
                <c:pt idx="13">
                  <c:v>17.751613638663333</c:v>
                </c:pt>
                <c:pt idx="14">
                  <c:v>17.57554029656476</c:v>
                </c:pt>
                <c:pt idx="15">
                  <c:v>12.629858901369605</c:v>
                </c:pt>
                <c:pt idx="16">
                  <c:v>10.17992138048951</c:v>
                </c:pt>
                <c:pt idx="17">
                  <c:v>17.467833559414171</c:v>
                </c:pt>
                <c:pt idx="18">
                  <c:v>5.0757139792378947</c:v>
                </c:pt>
                <c:pt idx="19">
                  <c:v>7.1998605427585627</c:v>
                </c:pt>
                <c:pt idx="20">
                  <c:v>4.9407953902833146</c:v>
                </c:pt>
                <c:pt idx="21">
                  <c:v>9.5732369141402263</c:v>
                </c:pt>
                <c:pt idx="22">
                  <c:v>2.0191595278670871</c:v>
                </c:pt>
                <c:pt idx="23">
                  <c:v>10.560235716468425</c:v>
                </c:pt>
                <c:pt idx="24">
                  <c:v>8.057403589317925</c:v>
                </c:pt>
                <c:pt idx="25">
                  <c:v>4.318927322569488</c:v>
                </c:pt>
                <c:pt idx="26">
                  <c:v>9.3873646218687323</c:v>
                </c:pt>
                <c:pt idx="27">
                  <c:v>4.4359427272527618</c:v>
                </c:pt>
                <c:pt idx="28">
                  <c:v>2.8528452801206194</c:v>
                </c:pt>
                <c:pt idx="29">
                  <c:v>16.094256456090793</c:v>
                </c:pt>
                <c:pt idx="30">
                  <c:v>6.6917082228666436</c:v>
                </c:pt>
                <c:pt idx="31">
                  <c:v>12.748069746778668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B6-4C04-A5D2-E61950D89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5337064"/>
        <c:axId val="685339360"/>
      </c:lineChart>
      <c:catAx>
        <c:axId val="685337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339360"/>
        <c:crosses val="autoZero"/>
        <c:auto val="1"/>
        <c:lblAlgn val="ctr"/>
        <c:lblOffset val="100"/>
        <c:noMultiLvlLbl val="0"/>
      </c:catAx>
      <c:valAx>
        <c:axId val="68533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337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Nontradable LP and TFP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- LP vs TFP changes'!$A$6</c:f>
              <c:strCache>
                <c:ptCount val="1"/>
                <c:pt idx="0">
                  <c:v>Nontradable LP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'Chart - LP vs TFP changes'!$B$5:$AG$5</c:f>
              <c:numCache>
                <c:formatCode>General</c:formatCode>
                <c:ptCount val="32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</c:numCache>
            </c:numRef>
          </c:cat>
          <c:val>
            <c:numRef>
              <c:f>'Chart - LP vs TFP changes'!$B$6:$AG$6</c:f>
              <c:numCache>
                <c:formatCode>General</c:formatCode>
                <c:ptCount val="32"/>
                <c:pt idx="0">
                  <c:v>17.132281430533624</c:v>
                </c:pt>
                <c:pt idx="1">
                  <c:v>7.709138979521013</c:v>
                </c:pt>
                <c:pt idx="2">
                  <c:v>11.578284303347687</c:v>
                </c:pt>
                <c:pt idx="3">
                  <c:v>7.6747055638058503</c:v>
                </c:pt>
                <c:pt idx="4">
                  <c:v>8.3610161567512886</c:v>
                </c:pt>
                <c:pt idx="5">
                  <c:v>13.132280928939899</c:v>
                </c:pt>
                <c:pt idx="6">
                  <c:v>8.793794011316125</c:v>
                </c:pt>
                <c:pt idx="7">
                  <c:v>12.399272827976016</c:v>
                </c:pt>
                <c:pt idx="8">
                  <c:v>12.023429492747617</c:v>
                </c:pt>
                <c:pt idx="9">
                  <c:v>16.268110364177545</c:v>
                </c:pt>
                <c:pt idx="10">
                  <c:v>14.664860386143431</c:v>
                </c:pt>
                <c:pt idx="11">
                  <c:v>4.1576155950707738</c:v>
                </c:pt>
                <c:pt idx="12">
                  <c:v>7.3135967774793587</c:v>
                </c:pt>
                <c:pt idx="13">
                  <c:v>9.7473196465854848</c:v>
                </c:pt>
                <c:pt idx="14">
                  <c:v>10.488874158466865</c:v>
                </c:pt>
                <c:pt idx="15">
                  <c:v>12.392052712929246</c:v>
                </c:pt>
                <c:pt idx="16">
                  <c:v>6.3430364030483188</c:v>
                </c:pt>
                <c:pt idx="17">
                  <c:v>2.3379882638952187</c:v>
                </c:pt>
                <c:pt idx="18">
                  <c:v>0.47017171491445797</c:v>
                </c:pt>
                <c:pt idx="19">
                  <c:v>4.0189939276991771</c:v>
                </c:pt>
                <c:pt idx="20">
                  <c:v>7.5068850494798722</c:v>
                </c:pt>
                <c:pt idx="21">
                  <c:v>8.0355826040156018</c:v>
                </c:pt>
                <c:pt idx="22">
                  <c:v>4.5727511494443984</c:v>
                </c:pt>
                <c:pt idx="23">
                  <c:v>-1.3766496931621686</c:v>
                </c:pt>
                <c:pt idx="24">
                  <c:v>6.0149955738953542</c:v>
                </c:pt>
                <c:pt idx="25">
                  <c:v>3.644918586074275</c:v>
                </c:pt>
                <c:pt idx="26">
                  <c:v>10.110495149509703</c:v>
                </c:pt>
                <c:pt idx="27">
                  <c:v>6.1719468193327298</c:v>
                </c:pt>
                <c:pt idx="28">
                  <c:v>-2.3849031011703326</c:v>
                </c:pt>
                <c:pt idx="29">
                  <c:v>5.3890041669750532</c:v>
                </c:pt>
                <c:pt idx="30">
                  <c:v>5.0305307743947703</c:v>
                </c:pt>
                <c:pt idx="31">
                  <c:v>6.7857277503369895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B7-495D-AD98-F03363FBE353}"/>
            </c:ext>
          </c:extLst>
        </c:ser>
        <c:ser>
          <c:idx val="1"/>
          <c:order val="1"/>
          <c:tx>
            <c:strRef>
              <c:f>'Chart - LP vs TFP changes'!$A$7</c:f>
              <c:strCache>
                <c:ptCount val="1"/>
                <c:pt idx="0">
                  <c:v>Nontradable TFP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'Chart - LP vs TFP changes'!$B$5:$AG$5</c:f>
              <c:numCache>
                <c:formatCode>General</c:formatCode>
                <c:ptCount val="32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</c:numCache>
            </c:numRef>
          </c:cat>
          <c:val>
            <c:numRef>
              <c:f>'Chart - LP vs TFP changes'!$B$7:$AG$7</c:f>
              <c:numCache>
                <c:formatCode>General</c:formatCode>
                <c:ptCount val="32"/>
                <c:pt idx="0">
                  <c:v>-4.3386218128848135</c:v>
                </c:pt>
                <c:pt idx="1">
                  <c:v>-2.7977084651180539</c:v>
                </c:pt>
                <c:pt idx="2">
                  <c:v>-1.5128331974199827</c:v>
                </c:pt>
                <c:pt idx="3">
                  <c:v>-5.3222582052195317</c:v>
                </c:pt>
                <c:pt idx="4">
                  <c:v>-1.1629038176470097</c:v>
                </c:pt>
                <c:pt idx="5">
                  <c:v>0.2591700660541818</c:v>
                </c:pt>
                <c:pt idx="6">
                  <c:v>3.4274444137904592</c:v>
                </c:pt>
                <c:pt idx="7">
                  <c:v>4.3468909795183253</c:v>
                </c:pt>
                <c:pt idx="8">
                  <c:v>-2.1480653754626156</c:v>
                </c:pt>
                <c:pt idx="9">
                  <c:v>5.3910622658228657</c:v>
                </c:pt>
                <c:pt idx="10">
                  <c:v>-1.4708683141295809</c:v>
                </c:pt>
                <c:pt idx="11">
                  <c:v>-5.1125252961201406</c:v>
                </c:pt>
                <c:pt idx="12">
                  <c:v>-6.3958539228206268</c:v>
                </c:pt>
                <c:pt idx="13">
                  <c:v>-2.8386498566703833</c:v>
                </c:pt>
                <c:pt idx="14">
                  <c:v>-6.9115957290165397</c:v>
                </c:pt>
                <c:pt idx="15">
                  <c:v>8.5710724624074466</c:v>
                </c:pt>
                <c:pt idx="16">
                  <c:v>-2.6646593261208218</c:v>
                </c:pt>
                <c:pt idx="17">
                  <c:v>-15.733575599894978</c:v>
                </c:pt>
                <c:pt idx="18">
                  <c:v>-2.8018778044355042</c:v>
                </c:pt>
                <c:pt idx="19">
                  <c:v>-0.59181432938866241</c:v>
                </c:pt>
                <c:pt idx="20">
                  <c:v>-0.88729145288988231</c:v>
                </c:pt>
                <c:pt idx="21">
                  <c:v>1.1713934532312509</c:v>
                </c:pt>
                <c:pt idx="22">
                  <c:v>-2.6509014500508687</c:v>
                </c:pt>
                <c:pt idx="23">
                  <c:v>-4.5670324547201213</c:v>
                </c:pt>
                <c:pt idx="24">
                  <c:v>0.87446960578294597</c:v>
                </c:pt>
                <c:pt idx="25">
                  <c:v>-1.065099700272043</c:v>
                </c:pt>
                <c:pt idx="26">
                  <c:v>0.309689206310515</c:v>
                </c:pt>
                <c:pt idx="27">
                  <c:v>-0.71356244680481629</c:v>
                </c:pt>
                <c:pt idx="28">
                  <c:v>-3.9922046831108005</c:v>
                </c:pt>
                <c:pt idx="29">
                  <c:v>-2.9188783645160199</c:v>
                </c:pt>
                <c:pt idx="30">
                  <c:v>3.2866636712920005</c:v>
                </c:pt>
                <c:pt idx="31">
                  <c:v>1.2827483004654416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B7-495D-AD98-F03363FBE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8858416"/>
        <c:axId val="818857104"/>
      </c:lineChart>
      <c:catAx>
        <c:axId val="81885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857104"/>
        <c:crosses val="autoZero"/>
        <c:auto val="1"/>
        <c:lblAlgn val="ctr"/>
        <c:lblOffset val="100"/>
        <c:noMultiLvlLbl val="0"/>
      </c:catAx>
      <c:valAx>
        <c:axId val="81885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8858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20</xdr:row>
      <xdr:rowOff>152399</xdr:rowOff>
    </xdr:from>
    <xdr:to>
      <xdr:col>5</xdr:col>
      <xdr:colOff>76200</xdr:colOff>
      <xdr:row>31</xdr:row>
      <xdr:rowOff>122236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D059FF-8043-1517-0459-F9D9E17ED2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719137</xdr:colOff>
      <xdr:row>20</xdr:row>
      <xdr:rowOff>31750</xdr:rowOff>
    </xdr:from>
    <xdr:to>
      <xdr:col>11</xdr:col>
      <xdr:colOff>393700</xdr:colOff>
      <xdr:row>31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F64B2D-789F-2D00-3213-79FB5B5361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384175</xdr:colOff>
      <xdr:row>44</xdr:row>
      <xdr:rowOff>41275</xdr:rowOff>
    </xdr:from>
    <xdr:to>
      <xdr:col>9</xdr:col>
      <xdr:colOff>155575</xdr:colOff>
      <xdr:row>59</xdr:row>
      <xdr:rowOff>22225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759492</xdr:colOff>
      <xdr:row>20</xdr:row>
      <xdr:rowOff>190835</xdr:rowOff>
    </xdr:from>
    <xdr:to>
      <xdr:col>11</xdr:col>
      <xdr:colOff>9190</xdr:colOff>
      <xdr:row>35</xdr:row>
      <xdr:rowOff>51469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5E4532-BF69-6445-5F44-5BC6485779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217794</xdr:colOff>
      <xdr:row>43</xdr:row>
      <xdr:rowOff>174124</xdr:rowOff>
    </xdr:from>
    <xdr:to>
      <xdr:col>7</xdr:col>
      <xdr:colOff>779268</xdr:colOff>
      <xdr:row>58</xdr:row>
      <xdr:rowOff>160087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828675</xdr:colOff>
      <xdr:row>8</xdr:row>
      <xdr:rowOff>136525</xdr:rowOff>
    </xdr:from>
    <xdr:to>
      <xdr:col>8</xdr:col>
      <xdr:colOff>104775</xdr:colOff>
      <xdr:row>23</xdr:row>
      <xdr:rowOff>117475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333375</xdr:colOff>
      <xdr:row>8</xdr:row>
      <xdr:rowOff>142875</xdr:rowOff>
    </xdr:from>
    <xdr:to>
      <xdr:col>16</xdr:col>
      <xdr:colOff>28575</xdr:colOff>
      <xdr:row>23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5"/>
  <sheetViews>
    <sheetView tabSelected="1" workbookViewId="0">
      <selection activeCell="A2" sqref="A2"/>
    </sheetView>
  </sheetViews>
  <sheetFormatPr defaultRowHeight="14.5"/>
  <sheetData>
    <row r="2" spans="1:1">
      <c r="A2" t="s">
        <v>162</v>
      </c>
    </row>
    <row r="4" spans="1:1">
      <c r="A4" t="s">
        <v>160</v>
      </c>
    </row>
    <row r="5" spans="1:1">
      <c r="A5" t="s">
        <v>161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"/>
  <sheetViews>
    <sheetView topLeftCell="AF1" zoomScale="125" workbookViewId="0">
      <selection activeCell="AF6" sqref="AF6"/>
    </sheetView>
  </sheetViews>
  <sheetFormatPr defaultColWidth="11.453125" defaultRowHeight="14.5"/>
  <sheetData>
    <row r="1" spans="1:36" s="4" customFormat="1" ht="13">
      <c r="A1" s="1" t="s">
        <v>94</v>
      </c>
      <c r="B1" s="1" t="s">
        <v>95</v>
      </c>
      <c r="C1" s="2" t="s">
        <v>96</v>
      </c>
      <c r="D1" s="3" t="s">
        <v>62</v>
      </c>
      <c r="E1" s="3" t="s">
        <v>63</v>
      </c>
      <c r="F1" s="3" t="s">
        <v>64</v>
      </c>
      <c r="G1" s="3" t="s">
        <v>65</v>
      </c>
      <c r="H1" s="3" t="s">
        <v>66</v>
      </c>
      <c r="I1" s="3" t="s">
        <v>67</v>
      </c>
      <c r="J1" s="3" t="s">
        <v>68</v>
      </c>
      <c r="K1" s="3" t="s">
        <v>69</v>
      </c>
      <c r="L1" s="3" t="s">
        <v>70</v>
      </c>
      <c r="M1" s="3" t="s">
        <v>71</v>
      </c>
      <c r="N1" s="3" t="s">
        <v>72</v>
      </c>
      <c r="O1" s="3" t="s">
        <v>73</v>
      </c>
      <c r="P1" s="3" t="s">
        <v>74</v>
      </c>
      <c r="Q1" s="3" t="s">
        <v>75</v>
      </c>
      <c r="R1" s="3" t="s">
        <v>76</v>
      </c>
      <c r="S1" s="3" t="s">
        <v>77</v>
      </c>
      <c r="T1" s="3" t="s">
        <v>78</v>
      </c>
      <c r="U1" s="3" t="s">
        <v>79</v>
      </c>
      <c r="V1" s="3" t="s">
        <v>80</v>
      </c>
      <c r="W1" s="3" t="s">
        <v>81</v>
      </c>
      <c r="X1" s="3" t="s">
        <v>82</v>
      </c>
      <c r="Y1" s="3" t="s">
        <v>83</v>
      </c>
      <c r="Z1" s="3" t="s">
        <v>84</v>
      </c>
      <c r="AA1" s="3" t="s">
        <v>85</v>
      </c>
      <c r="AB1" s="3" t="s">
        <v>86</v>
      </c>
      <c r="AC1" s="3" t="s">
        <v>87</v>
      </c>
      <c r="AD1" s="3" t="s">
        <v>88</v>
      </c>
      <c r="AE1" s="3" t="s">
        <v>89</v>
      </c>
      <c r="AF1" s="3" t="s">
        <v>90</v>
      </c>
      <c r="AG1" s="3" t="s">
        <v>91</v>
      </c>
      <c r="AH1" s="3" t="s">
        <v>92</v>
      </c>
      <c r="AI1" s="3" t="s">
        <v>93</v>
      </c>
      <c r="AJ1" s="3" t="s">
        <v>97</v>
      </c>
    </row>
    <row r="2" spans="1:36" s="10" customFormat="1">
      <c r="A2" s="8" t="s">
        <v>0</v>
      </c>
      <c r="B2" s="8" t="s">
        <v>1</v>
      </c>
      <c r="C2" s="9">
        <v>1</v>
      </c>
      <c r="D2" s="7">
        <v>58.852489997762056</v>
      </c>
      <c r="E2" s="7">
        <v>70.485705519397072</v>
      </c>
      <c r="F2" s="7">
        <v>75.320214181327117</v>
      </c>
      <c r="G2" s="7">
        <v>79.528152499054656</v>
      </c>
      <c r="H2" s="7">
        <v>77.605626968324032</v>
      </c>
      <c r="I2" s="7">
        <v>81.662316828816643</v>
      </c>
      <c r="J2" s="7">
        <v>86.195466606197783</v>
      </c>
      <c r="K2" s="7">
        <v>82.017822486487617</v>
      </c>
      <c r="L2" s="7">
        <v>89.343228865697483</v>
      </c>
      <c r="M2" s="7">
        <v>88.461009309085867</v>
      </c>
      <c r="N2" s="7">
        <v>82.580715926281229</v>
      </c>
      <c r="O2" s="7">
        <v>84.640003417222715</v>
      </c>
      <c r="P2" s="7">
        <v>92.783711644501309</v>
      </c>
      <c r="Q2" s="7">
        <v>87.433573604040618</v>
      </c>
      <c r="R2" s="7">
        <v>87.676656515923739</v>
      </c>
      <c r="S2" s="7">
        <v>92.865226832992548</v>
      </c>
      <c r="T2" s="7">
        <v>95.163905434208004</v>
      </c>
      <c r="U2" s="7">
        <v>99.422608214762263</v>
      </c>
      <c r="V2" s="7">
        <v>93.075336961985627</v>
      </c>
      <c r="W2" s="7">
        <v>98.726574241672964</v>
      </c>
      <c r="X2" s="7">
        <v>100</v>
      </c>
      <c r="Y2" s="7">
        <v>101.11540389011135</v>
      </c>
      <c r="Z2" s="7">
        <v>97.597612982437738</v>
      </c>
      <c r="AA2" s="7">
        <v>92.424779807625313</v>
      </c>
      <c r="AB2" s="7">
        <v>100.96254582095069</v>
      </c>
      <c r="AC2" s="7">
        <v>101.71761128714205</v>
      </c>
      <c r="AD2" s="7">
        <v>98.95179909658431</v>
      </c>
      <c r="AE2" s="7">
        <v>105.21216396182027</v>
      </c>
      <c r="AF2" s="7">
        <v>111.44454164988854</v>
      </c>
      <c r="AG2" s="7">
        <v>115.49949674709016</v>
      </c>
      <c r="AH2" s="7">
        <v>111.99128172251804</v>
      </c>
      <c r="AI2" s="7">
        <v>109.4766431771717</v>
      </c>
      <c r="AJ2" s="7">
        <v>110.41609012009725</v>
      </c>
    </row>
    <row r="3" spans="1:36" s="10" customFormat="1">
      <c r="A3" s="8" t="s">
        <v>2</v>
      </c>
      <c r="B3" s="8" t="s">
        <v>3</v>
      </c>
      <c r="C3" s="9">
        <v>2</v>
      </c>
      <c r="D3" s="7">
        <v>99.080760938703321</v>
      </c>
      <c r="E3" s="7">
        <v>99.707908640175432</v>
      </c>
      <c r="F3" s="7">
        <v>89.875211730193797</v>
      </c>
      <c r="G3" s="7">
        <v>96.356364495088201</v>
      </c>
      <c r="H3" s="7">
        <v>101.03577655367557</v>
      </c>
      <c r="I3" s="7">
        <v>106.84545111172</v>
      </c>
      <c r="J3" s="7">
        <v>112.85989692595608</v>
      </c>
      <c r="K3" s="7">
        <v>112.35747922527561</v>
      </c>
      <c r="L3" s="7">
        <v>113.74035770051645</v>
      </c>
      <c r="M3" s="7">
        <v>109.97418942484944</v>
      </c>
      <c r="N3" s="7">
        <v>105.37069942696726</v>
      </c>
      <c r="O3" s="7">
        <v>108.08338575283183</v>
      </c>
      <c r="P3" s="7">
        <v>98.164214725249749</v>
      </c>
      <c r="Q3" s="7">
        <v>100.76403828977887</v>
      </c>
      <c r="R3" s="7">
        <v>113.74145528807868</v>
      </c>
      <c r="S3" s="7">
        <v>112.30832285790792</v>
      </c>
      <c r="T3" s="7">
        <v>111.39420808191873</v>
      </c>
      <c r="U3" s="7">
        <v>110.30200559563026</v>
      </c>
      <c r="V3" s="7">
        <v>93.00834393771234</v>
      </c>
      <c r="W3" s="7">
        <v>98.635504732605057</v>
      </c>
      <c r="X3" s="7">
        <v>100</v>
      </c>
      <c r="Y3" s="7">
        <v>99.891442015124383</v>
      </c>
      <c r="Z3" s="7">
        <v>92.273341311966661</v>
      </c>
      <c r="AA3" s="7">
        <v>93.110005310919931</v>
      </c>
      <c r="AB3" s="7">
        <v>94.900681253754527</v>
      </c>
      <c r="AC3" s="7">
        <v>91.364920213791066</v>
      </c>
      <c r="AD3" s="7">
        <v>94.187720054338953</v>
      </c>
      <c r="AE3" s="7">
        <v>112.95677748518784</v>
      </c>
      <c r="AF3" s="7">
        <v>116.291685369142</v>
      </c>
      <c r="AG3" s="7">
        <v>110.86651152265732</v>
      </c>
      <c r="AH3" s="7">
        <v>100.4278408109025</v>
      </c>
      <c r="AI3" s="7">
        <v>96.834643193378099</v>
      </c>
      <c r="AJ3" s="7">
        <v>98.624667029905837</v>
      </c>
    </row>
    <row r="4" spans="1:36" s="10" customFormat="1">
      <c r="A4" s="8" t="s">
        <v>101</v>
      </c>
      <c r="B4" s="8" t="s">
        <v>102</v>
      </c>
      <c r="C4" s="11" t="s">
        <v>103</v>
      </c>
      <c r="D4" s="7">
        <v>11.942378982646686</v>
      </c>
      <c r="E4" s="7">
        <v>13.426677049162489</v>
      </c>
      <c r="F4" s="7">
        <v>14.467327906377792</v>
      </c>
      <c r="G4" s="7">
        <v>17.128901738082519</v>
      </c>
      <c r="H4" s="7">
        <v>20.225432240267637</v>
      </c>
      <c r="I4" s="7">
        <v>21.57852209304167</v>
      </c>
      <c r="J4" s="7">
        <v>26.354032114666285</v>
      </c>
      <c r="K4" s="7">
        <v>31.996968921284168</v>
      </c>
      <c r="L4" s="7">
        <v>36.568723633509819</v>
      </c>
      <c r="M4" s="7">
        <v>38.171937530342582</v>
      </c>
      <c r="N4" s="7">
        <v>42.328052995509701</v>
      </c>
      <c r="O4" s="7">
        <v>46.621419679569236</v>
      </c>
      <c r="P4" s="7">
        <v>49.236061183214467</v>
      </c>
      <c r="Q4" s="7">
        <v>52.531615922432749</v>
      </c>
      <c r="R4" s="7">
        <v>59.141496485295001</v>
      </c>
      <c r="S4" s="7">
        <v>66.691256590903947</v>
      </c>
      <c r="T4" s="7">
        <v>71.368431297391183</v>
      </c>
      <c r="U4" s="7">
        <v>75.070368288216343</v>
      </c>
      <c r="V4" s="7">
        <v>69.969154473686118</v>
      </c>
      <c r="W4" s="7">
        <v>85.402794460173951</v>
      </c>
      <c r="X4" s="7">
        <v>100</v>
      </c>
      <c r="Y4" s="7">
        <v>101.97914004356412</v>
      </c>
      <c r="Z4" s="7">
        <v>109.17438729872958</v>
      </c>
      <c r="AA4" s="7">
        <v>114.0803938652907</v>
      </c>
      <c r="AB4" s="7">
        <v>125.21779075299737</v>
      </c>
      <c r="AC4" s="7">
        <v>132.9510760755783</v>
      </c>
      <c r="AD4" s="7">
        <v>141.72386545505495</v>
      </c>
      <c r="AE4" s="7">
        <v>150.00960778639862</v>
      </c>
      <c r="AF4" s="7">
        <v>153.64936326795981</v>
      </c>
      <c r="AG4" s="7">
        <v>151.54691389780908</v>
      </c>
      <c r="AH4" s="7">
        <v>173.89520484984661</v>
      </c>
      <c r="AI4" s="7">
        <v>185.35613432306067</v>
      </c>
      <c r="AJ4" s="7">
        <v>189.10256203588534</v>
      </c>
    </row>
    <row r="5" spans="1:36" s="10" customFormat="1">
      <c r="A5" s="8" t="s">
        <v>30</v>
      </c>
      <c r="B5" s="8" t="s">
        <v>31</v>
      </c>
      <c r="C5" s="9">
        <v>16</v>
      </c>
      <c r="D5" s="7">
        <v>8.0206349414895559</v>
      </c>
      <c r="E5" s="7">
        <v>9.2618500738816518</v>
      </c>
      <c r="F5" s="7">
        <v>9.7914432898314097</v>
      </c>
      <c r="G5" s="7">
        <v>12.787226099881549</v>
      </c>
      <c r="H5" s="7">
        <v>16.300328475646005</v>
      </c>
      <c r="I5" s="7">
        <v>19.423517643534488</v>
      </c>
      <c r="J5" s="7">
        <v>24.609756939968534</v>
      </c>
      <c r="K5" s="7">
        <v>27.577548830924265</v>
      </c>
      <c r="L5" s="7">
        <v>30.457186521423164</v>
      </c>
      <c r="M5" s="7">
        <v>33.869189142942574</v>
      </c>
      <c r="N5" s="7">
        <v>39.89708103939742</v>
      </c>
      <c r="O5" s="7">
        <v>43.872427442829967</v>
      </c>
      <c r="P5" s="7">
        <v>47.971067518936664</v>
      </c>
      <c r="Q5" s="7">
        <v>54.192925757566549</v>
      </c>
      <c r="R5" s="7">
        <v>61.65842249244686</v>
      </c>
      <c r="S5" s="7">
        <v>65.733517718161778</v>
      </c>
      <c r="T5" s="7">
        <v>73.057749832163523</v>
      </c>
      <c r="U5" s="7">
        <v>80.756305000877234</v>
      </c>
      <c r="V5" s="7">
        <v>80.786060359888893</v>
      </c>
      <c r="W5" s="7">
        <v>88.50643049815767</v>
      </c>
      <c r="X5" s="7">
        <v>100</v>
      </c>
      <c r="Y5" s="7">
        <v>107.43451328608336</v>
      </c>
      <c r="Z5" s="7">
        <v>115.57561203754774</v>
      </c>
      <c r="AA5" s="7">
        <v>121.04771150804254</v>
      </c>
      <c r="AB5" s="7">
        <v>129.01699631143117</v>
      </c>
      <c r="AC5" s="7">
        <v>138.58467423992366</v>
      </c>
      <c r="AD5" s="7">
        <v>143.30419418886873</v>
      </c>
      <c r="AE5" s="7">
        <v>144.44860983702102</v>
      </c>
      <c r="AF5" s="7">
        <v>152.06631311687212</v>
      </c>
      <c r="AG5" s="7">
        <v>158.8519438563157</v>
      </c>
      <c r="AH5" s="7">
        <v>167.79129392247972</v>
      </c>
      <c r="AI5" s="7">
        <v>172.92831864565801</v>
      </c>
      <c r="AJ5" s="7">
        <v>177.57226242898415</v>
      </c>
    </row>
    <row r="6" spans="1:36">
      <c r="A6" t="s">
        <v>106</v>
      </c>
      <c r="E6">
        <v>0.36376577450980369</v>
      </c>
      <c r="F6">
        <v>0.35877543636396209</v>
      </c>
      <c r="G6">
        <v>0.33702470263892736</v>
      </c>
      <c r="H6">
        <v>0.31050710595343389</v>
      </c>
      <c r="I6">
        <v>0.29878834037112356</v>
      </c>
      <c r="J6">
        <v>0.28062456858013729</v>
      </c>
      <c r="K6">
        <v>0.24989625858292225</v>
      </c>
      <c r="L6">
        <v>0.23739788613626739</v>
      </c>
      <c r="M6">
        <v>0.23591670555950831</v>
      </c>
      <c r="N6">
        <v>0.23143386006346653</v>
      </c>
      <c r="O6">
        <v>0.21825320164822748</v>
      </c>
      <c r="P6">
        <v>0.20845933444983217</v>
      </c>
      <c r="Q6">
        <v>0.19948319466460152</v>
      </c>
      <c r="R6">
        <v>0.18695740175738859</v>
      </c>
      <c r="S6">
        <v>0.17853879486914476</v>
      </c>
      <c r="T6">
        <v>0.17141469254637567</v>
      </c>
      <c r="U6">
        <v>0.16406699805517261</v>
      </c>
      <c r="V6">
        <v>0.1518435369821684</v>
      </c>
      <c r="W6">
        <v>0.14470634556339274</v>
      </c>
      <c r="X6">
        <v>0.13759034494945555</v>
      </c>
      <c r="Y6">
        <v>0.1295287974831103</v>
      </c>
      <c r="Z6">
        <v>0.12443934753018043</v>
      </c>
      <c r="AA6">
        <v>0.11714718110247738</v>
      </c>
      <c r="AB6">
        <v>0.11072267448027175</v>
      </c>
      <c r="AC6">
        <v>0.10334678836641649</v>
      </c>
      <c r="AD6">
        <v>9.7697205960074807E-2</v>
      </c>
      <c r="AE6">
        <v>9.2518707011889162E-2</v>
      </c>
      <c r="AF6">
        <v>8.6255664566095014E-2</v>
      </c>
      <c r="AG6">
        <v>8.4674567524198344E-2</v>
      </c>
      <c r="AH6">
        <v>8.0333296266707738E-2</v>
      </c>
      <c r="AI6">
        <v>7.4664145644714006E-2</v>
      </c>
      <c r="AJ6">
        <v>7.1670324069900287E-2</v>
      </c>
    </row>
    <row r="7" spans="1:36">
      <c r="A7" t="s">
        <v>107</v>
      </c>
      <c r="E7">
        <v>4.270290325438407E-2</v>
      </c>
      <c r="F7">
        <v>3.9688521108296307E-2</v>
      </c>
      <c r="G7">
        <v>3.573425075160646E-2</v>
      </c>
      <c r="H7">
        <v>3.2789421535699734E-2</v>
      </c>
      <c r="I7">
        <v>3.1474405141061104E-2</v>
      </c>
      <c r="J7">
        <v>3.1175578617282783E-2</v>
      </c>
      <c r="K7">
        <v>2.9346902871869286E-2</v>
      </c>
      <c r="L7">
        <v>2.5979121608218053E-2</v>
      </c>
      <c r="M7">
        <v>2.2874141567049887E-2</v>
      </c>
      <c r="N7">
        <v>2.1393065097559436E-2</v>
      </c>
      <c r="O7">
        <v>2.0972922084234187E-2</v>
      </c>
      <c r="P7">
        <v>1.8230735926515921E-2</v>
      </c>
      <c r="Q7">
        <v>1.5191588997716599E-2</v>
      </c>
      <c r="R7">
        <v>1.5093744809107992E-2</v>
      </c>
      <c r="S7">
        <v>1.5900735608220327E-2</v>
      </c>
      <c r="T7">
        <v>1.5597926933750294E-2</v>
      </c>
      <c r="U7">
        <v>1.4932316390870573E-2</v>
      </c>
      <c r="V7">
        <v>1.3906226372538955E-2</v>
      </c>
      <c r="W7">
        <v>1.2246589467929999E-2</v>
      </c>
      <c r="X7">
        <v>1.1087209643908892E-2</v>
      </c>
      <c r="Y7">
        <v>1.0546072296434079E-2</v>
      </c>
      <c r="Z7">
        <v>1.0241855550374757E-2</v>
      </c>
      <c r="AA7">
        <v>9.8693085837064532E-3</v>
      </c>
      <c r="AB7">
        <v>9.4763112445896431E-3</v>
      </c>
      <c r="AC7">
        <v>9.7448050979759698E-3</v>
      </c>
      <c r="AD7">
        <v>1.0094995697150517E-2</v>
      </c>
      <c r="AE7">
        <v>9.9508594912600737E-3</v>
      </c>
      <c r="AF7">
        <v>1.0721987368573802E-2</v>
      </c>
      <c r="AG7">
        <v>1.0771205331167408E-2</v>
      </c>
      <c r="AH7">
        <v>9.1917957150833285E-3</v>
      </c>
      <c r="AI7">
        <v>8.1805302930560118E-3</v>
      </c>
      <c r="AJ7">
        <v>7.8970306548180151E-3</v>
      </c>
    </row>
    <row r="8" spans="1:36">
      <c r="A8" t="s">
        <v>112</v>
      </c>
      <c r="E8">
        <v>0.54407534627616294</v>
      </c>
      <c r="F8">
        <v>0.54916024088383553</v>
      </c>
      <c r="G8">
        <v>0.57005109860314307</v>
      </c>
      <c r="H8">
        <v>0.59390237423628389</v>
      </c>
      <c r="I8">
        <v>0.60386549913294263</v>
      </c>
      <c r="J8">
        <v>0.61872875751534273</v>
      </c>
      <c r="K8">
        <v>0.65055685117460915</v>
      </c>
      <c r="L8">
        <v>0.6725598276116137</v>
      </c>
      <c r="M8">
        <v>0.68182344407173456</v>
      </c>
      <c r="N8">
        <v>0.69060316976117764</v>
      </c>
      <c r="O8">
        <v>0.7070024808127171</v>
      </c>
      <c r="P8">
        <v>0.71845833738271936</v>
      </c>
      <c r="Q8">
        <v>0.72725448217526889</v>
      </c>
      <c r="R8">
        <v>0.73888335966109753</v>
      </c>
      <c r="S8">
        <v>0.74853603685272729</v>
      </c>
      <c r="T8">
        <v>0.75692945895346431</v>
      </c>
      <c r="U8">
        <v>0.76298515007984014</v>
      </c>
      <c r="V8">
        <v>0.77226718822240414</v>
      </c>
      <c r="W8">
        <v>0.77589742997138433</v>
      </c>
      <c r="X8">
        <v>0.78204602861490191</v>
      </c>
      <c r="Y8">
        <v>0.78752946423277748</v>
      </c>
      <c r="Z8">
        <v>0.78848600022815973</v>
      </c>
      <c r="AA8">
        <v>0.79400506291772166</v>
      </c>
      <c r="AB8">
        <v>0.80543490037864973</v>
      </c>
      <c r="AC8">
        <v>0.81873947314348527</v>
      </c>
      <c r="AD8">
        <v>0.82407851650983277</v>
      </c>
      <c r="AE8">
        <v>0.83003598222407082</v>
      </c>
      <c r="AF8">
        <v>0.84872990620460187</v>
      </c>
      <c r="AG8">
        <v>0.85583344298548059</v>
      </c>
      <c r="AH8">
        <v>0.85453728894654435</v>
      </c>
      <c r="AI8">
        <v>0.86267985930060676</v>
      </c>
      <c r="AJ8">
        <v>0.87010516954857842</v>
      </c>
    </row>
    <row r="9" spans="1:36">
      <c r="A9" t="s">
        <v>113</v>
      </c>
      <c r="E9">
        <v>4.9455975959649373E-2</v>
      </c>
      <c r="F9">
        <v>5.2375801643906081E-2</v>
      </c>
      <c r="G9">
        <v>5.7189948006323141E-2</v>
      </c>
      <c r="H9">
        <v>6.280109827458237E-2</v>
      </c>
      <c r="I9">
        <v>6.5871755354872594E-2</v>
      </c>
      <c r="J9">
        <v>6.9471095287237161E-2</v>
      </c>
      <c r="K9">
        <v>7.0199987370599251E-2</v>
      </c>
      <c r="L9">
        <v>6.4063164643900869E-2</v>
      </c>
      <c r="M9">
        <v>5.9385708801707293E-2</v>
      </c>
      <c r="N9">
        <v>5.6569905077796301E-2</v>
      </c>
      <c r="O9">
        <v>5.3771395454821194E-2</v>
      </c>
      <c r="P9">
        <v>5.4851592240932556E-2</v>
      </c>
      <c r="Q9">
        <v>5.8070734162412929E-2</v>
      </c>
      <c r="R9">
        <v>5.9065493772405851E-2</v>
      </c>
      <c r="S9">
        <v>5.7024432669907643E-2</v>
      </c>
      <c r="T9">
        <v>5.6057921566409763E-2</v>
      </c>
      <c r="U9">
        <v>5.801553547411667E-2</v>
      </c>
      <c r="V9">
        <v>6.1983048422888543E-2</v>
      </c>
      <c r="W9">
        <v>6.7149634997292901E-2</v>
      </c>
      <c r="X9">
        <v>6.9276416791733672E-2</v>
      </c>
      <c r="Y9">
        <v>7.2395665987678132E-2</v>
      </c>
      <c r="Z9">
        <v>7.6832796691285135E-2</v>
      </c>
      <c r="AA9">
        <v>7.8978447396094525E-2</v>
      </c>
      <c r="AB9">
        <v>7.4366113896488908E-2</v>
      </c>
      <c r="AC9">
        <v>6.8168933392122294E-2</v>
      </c>
      <c r="AD9">
        <v>6.8129281832941868E-2</v>
      </c>
      <c r="AE9">
        <v>6.749445127277999E-2</v>
      </c>
      <c r="AF9">
        <v>5.4292441860729269E-2</v>
      </c>
      <c r="AG9">
        <v>4.8720784159153679E-2</v>
      </c>
      <c r="AH9">
        <v>5.5937619071664599E-2</v>
      </c>
      <c r="AI9">
        <v>5.4475464761623238E-2</v>
      </c>
      <c r="AJ9">
        <v>5.0327475726703264E-2</v>
      </c>
    </row>
    <row r="10" spans="1:36">
      <c r="A10" t="s">
        <v>145</v>
      </c>
      <c r="E10">
        <f>((E2/D2)^E6)</f>
        <v>1.0678150355348124</v>
      </c>
      <c r="F10">
        <f t="shared" ref="F10:AJ13" si="0">((F2/E2)^F6)</f>
        <v>1.0240861625229383</v>
      </c>
      <c r="G10">
        <f>((G2/F2)^G6)</f>
        <v>1.0184903845695255</v>
      </c>
      <c r="H10">
        <f t="shared" si="0"/>
        <v>0.99243033204063225</v>
      </c>
      <c r="I10">
        <f>((I2/H2)^I6)</f>
        <v>1.0153405552938892</v>
      </c>
      <c r="J10">
        <f t="shared" si="0"/>
        <v>1.0152762287222241</v>
      </c>
      <c r="K10">
        <f t="shared" si="0"/>
        <v>0.98766164996347827</v>
      </c>
      <c r="L10">
        <f t="shared" si="0"/>
        <v>1.0205167580975631</v>
      </c>
      <c r="M10">
        <f t="shared" si="0"/>
        <v>0.99766160133499771</v>
      </c>
      <c r="N10">
        <f t="shared" si="0"/>
        <v>0.98420670466536286</v>
      </c>
      <c r="O10">
        <f t="shared" si="0"/>
        <v>1.0053902303112718</v>
      </c>
      <c r="P10">
        <f t="shared" si="0"/>
        <v>1.0193344640085558</v>
      </c>
      <c r="Q10">
        <f t="shared" si="0"/>
        <v>0.98822224970557571</v>
      </c>
      <c r="R10">
        <f t="shared" si="0"/>
        <v>1.0005191926870209</v>
      </c>
      <c r="S10">
        <f t="shared" si="0"/>
        <v>1.0103176983682436</v>
      </c>
      <c r="T10">
        <f t="shared" si="0"/>
        <v>1.0042001349399456</v>
      </c>
      <c r="U10">
        <f t="shared" si="0"/>
        <v>1.0072085149815329</v>
      </c>
      <c r="V10">
        <f t="shared" si="0"/>
        <v>0.99003284180818174</v>
      </c>
      <c r="W10">
        <f t="shared" si="0"/>
        <v>1.0085661844726981</v>
      </c>
      <c r="X10">
        <f t="shared" si="0"/>
        <v>1.0017649180691015</v>
      </c>
      <c r="Y10">
        <f t="shared" si="0"/>
        <v>1.0014378038089664</v>
      </c>
      <c r="Z10">
        <f t="shared" si="0"/>
        <v>0.99560336584043296</v>
      </c>
      <c r="AA10">
        <f t="shared" si="0"/>
        <v>0.99364071532570186</v>
      </c>
      <c r="AB10">
        <f t="shared" si="0"/>
        <v>1.0098308541366343</v>
      </c>
      <c r="AC10">
        <f t="shared" si="0"/>
        <v>1.0007703171799718</v>
      </c>
      <c r="AD10">
        <f t="shared" si="0"/>
        <v>0.99731034580120137</v>
      </c>
      <c r="AE10">
        <f t="shared" si="0"/>
        <v>1.0056917958538323</v>
      </c>
      <c r="AF10">
        <f t="shared" si="0"/>
        <v>1.004976195315477</v>
      </c>
      <c r="AG10">
        <f t="shared" si="0"/>
        <v>1.0030307755246013</v>
      </c>
      <c r="AH10">
        <f t="shared" si="0"/>
        <v>0.99752517516625983</v>
      </c>
      <c r="AI10">
        <f t="shared" si="0"/>
        <v>0.99830582859429418</v>
      </c>
      <c r="AJ10">
        <f t="shared" si="0"/>
        <v>1.0006125850211507</v>
      </c>
    </row>
    <row r="11" spans="1:36">
      <c r="A11" t="s">
        <v>145</v>
      </c>
      <c r="E11">
        <f t="shared" ref="E11:T13" si="1">((E3/D3)^E7)</f>
        <v>1.0002694793908313</v>
      </c>
      <c r="F11">
        <f t="shared" si="1"/>
        <v>0.99588790348394285</v>
      </c>
      <c r="G11">
        <f t="shared" si="1"/>
        <v>1.0024913196977765</v>
      </c>
      <c r="H11">
        <f t="shared" si="1"/>
        <v>1.0015561241658106</v>
      </c>
      <c r="I11">
        <f>((I3/H3)^I7)</f>
        <v>1.0017612432136211</v>
      </c>
      <c r="J11">
        <f t="shared" si="1"/>
        <v>1.0017087511273939</v>
      </c>
      <c r="K11">
        <f t="shared" si="1"/>
        <v>0.99986907348860632</v>
      </c>
      <c r="L11">
        <f t="shared" si="1"/>
        <v>1.000317845812134</v>
      </c>
      <c r="M11">
        <f t="shared" si="1"/>
        <v>0.99923006495927413</v>
      </c>
      <c r="N11">
        <f t="shared" si="1"/>
        <v>0.99908562744185248</v>
      </c>
      <c r="O11">
        <f t="shared" si="1"/>
        <v>1.000533240582852</v>
      </c>
      <c r="P11">
        <f t="shared" si="1"/>
        <v>0.99824662493565519</v>
      </c>
      <c r="Q11">
        <f t="shared" si="1"/>
        <v>1.0003971838362737</v>
      </c>
      <c r="R11">
        <f t="shared" si="1"/>
        <v>1.0018302257844738</v>
      </c>
      <c r="S11">
        <f t="shared" si="1"/>
        <v>0.99979839955391536</v>
      </c>
      <c r="T11">
        <f t="shared" si="1"/>
        <v>0.99987253191974634</v>
      </c>
      <c r="U11">
        <f t="shared" si="0"/>
        <v>0.99985287935212253</v>
      </c>
      <c r="V11">
        <f t="shared" si="0"/>
        <v>0.99763134059582548</v>
      </c>
      <c r="W11">
        <f t="shared" si="0"/>
        <v>1.0007196489181278</v>
      </c>
      <c r="X11">
        <f t="shared" si="0"/>
        <v>1.0001523376737651</v>
      </c>
      <c r="Y11">
        <f t="shared" si="0"/>
        <v>0.99998854524335001</v>
      </c>
      <c r="Z11">
        <f t="shared" si="0"/>
        <v>0.99918785643837127</v>
      </c>
      <c r="AA11">
        <f t="shared" si="0"/>
        <v>1.0000890880352624</v>
      </c>
      <c r="AB11">
        <f t="shared" si="0"/>
        <v>1.0001805327957025</v>
      </c>
      <c r="AC11">
        <f t="shared" si="0"/>
        <v>0.99963006516510799</v>
      </c>
      <c r="AD11">
        <f t="shared" si="0"/>
        <v>1.0003072198620693</v>
      </c>
      <c r="AE11">
        <f t="shared" si="0"/>
        <v>1.0018098605621952</v>
      </c>
      <c r="AF11">
        <f t="shared" si="0"/>
        <v>1.000312019028345</v>
      </c>
      <c r="AG11">
        <f t="shared" si="0"/>
        <v>0.99948554143424428</v>
      </c>
      <c r="AH11">
        <f t="shared" si="0"/>
        <v>0.99909146009197503</v>
      </c>
      <c r="AI11">
        <f t="shared" si="0"/>
        <v>0.99970198962933177</v>
      </c>
      <c r="AJ11">
        <f t="shared" si="0"/>
        <v>1.0001446571231145</v>
      </c>
    </row>
    <row r="12" spans="1:36">
      <c r="A12" t="s">
        <v>145</v>
      </c>
      <c r="E12">
        <f t="shared" si="1"/>
        <v>1.0658137013661524</v>
      </c>
      <c r="F12">
        <f t="shared" si="0"/>
        <v>1.0418463037763885</v>
      </c>
      <c r="G12">
        <f t="shared" si="0"/>
        <v>1.1010530078161795</v>
      </c>
      <c r="H12">
        <f t="shared" si="0"/>
        <v>1.1037251050236665</v>
      </c>
      <c r="I12">
        <f>((I4/H4)^I8)</f>
        <v>1.0398795649211308</v>
      </c>
      <c r="J12">
        <f t="shared" si="0"/>
        <v>1.1316740461572901</v>
      </c>
      <c r="K12">
        <f t="shared" si="0"/>
        <v>1.1345328386036719</v>
      </c>
      <c r="L12">
        <f t="shared" si="0"/>
        <v>1.0939793330274801</v>
      </c>
      <c r="M12">
        <f t="shared" si="0"/>
        <v>1.0296873378377311</v>
      </c>
      <c r="N12">
        <f t="shared" si="0"/>
        <v>1.0739822243389812</v>
      </c>
      <c r="O12">
        <f t="shared" si="0"/>
        <v>1.0706902449599345</v>
      </c>
      <c r="P12">
        <f t="shared" si="0"/>
        <v>1.0399821568469696</v>
      </c>
      <c r="Q12">
        <f t="shared" si="0"/>
        <v>1.0482457063090473</v>
      </c>
      <c r="R12">
        <f t="shared" si="0"/>
        <v>1.0915194306061815</v>
      </c>
      <c r="S12">
        <f t="shared" si="0"/>
        <v>1.094097582951576</v>
      </c>
      <c r="T12">
        <f t="shared" si="0"/>
        <v>1.0526449761311931</v>
      </c>
      <c r="U12">
        <f t="shared" si="0"/>
        <v>1.0393384200868783</v>
      </c>
      <c r="V12">
        <f t="shared" si="0"/>
        <v>0.94710478648607876</v>
      </c>
      <c r="W12">
        <f t="shared" si="0"/>
        <v>1.1672554612688513</v>
      </c>
      <c r="X12">
        <f t="shared" si="0"/>
        <v>1.1313369889005929</v>
      </c>
      <c r="Y12">
        <f t="shared" si="0"/>
        <v>1.0155537993609827</v>
      </c>
      <c r="Z12">
        <f t="shared" si="0"/>
        <v>1.0552287410421475</v>
      </c>
      <c r="AA12">
        <f t="shared" si="0"/>
        <v>1.0355182422731903</v>
      </c>
      <c r="AB12">
        <f t="shared" si="0"/>
        <v>1.0779134455744468</v>
      </c>
      <c r="AC12">
        <f t="shared" si="0"/>
        <v>1.0502879088831132</v>
      </c>
      <c r="AD12">
        <f t="shared" si="0"/>
        <v>1.0540691720946795</v>
      </c>
      <c r="AE12">
        <f t="shared" si="0"/>
        <v>1.0482914405467867</v>
      </c>
      <c r="AF12">
        <f t="shared" si="0"/>
        <v>1.0205556986167101</v>
      </c>
      <c r="AG12">
        <f t="shared" si="0"/>
        <v>0.98827765664803802</v>
      </c>
      <c r="AH12">
        <f t="shared" si="0"/>
        <v>1.1247357336490753</v>
      </c>
      <c r="AI12">
        <f t="shared" si="0"/>
        <v>1.0566056556030785</v>
      </c>
      <c r="AJ12">
        <f t="shared" si="0"/>
        <v>1.017563697976364</v>
      </c>
    </row>
    <row r="13" spans="1:36">
      <c r="A13" t="s">
        <v>145</v>
      </c>
      <c r="E13">
        <f t="shared" si="1"/>
        <v>1.0071414131743079</v>
      </c>
      <c r="F13">
        <f t="shared" si="0"/>
        <v>1.0029166041008266</v>
      </c>
      <c r="G13">
        <f t="shared" si="0"/>
        <v>1.0153832843408797</v>
      </c>
      <c r="H13">
        <f t="shared" si="0"/>
        <v>1.015361033619818</v>
      </c>
      <c r="I13">
        <f>((I5/H5)^I9)</f>
        <v>1.0116142011865605</v>
      </c>
      <c r="J13">
        <f t="shared" si="0"/>
        <v>1.0165768143283367</v>
      </c>
      <c r="K13">
        <f t="shared" si="0"/>
        <v>1.0080249292673125</v>
      </c>
      <c r="L13">
        <f t="shared" si="0"/>
        <v>1.0063830377542138</v>
      </c>
      <c r="M13">
        <f t="shared" si="0"/>
        <v>1.0063257206165066</v>
      </c>
      <c r="N13">
        <f t="shared" si="0"/>
        <v>1.0093090678537255</v>
      </c>
      <c r="O13">
        <f t="shared" si="0"/>
        <v>1.0051204269146208</v>
      </c>
      <c r="P13">
        <f t="shared" si="0"/>
        <v>1.0049109259228435</v>
      </c>
      <c r="Q13">
        <f t="shared" si="0"/>
        <v>1.0071069958292271</v>
      </c>
      <c r="R13">
        <f t="shared" si="0"/>
        <v>1.0076520894238208</v>
      </c>
      <c r="S13">
        <f t="shared" si="0"/>
        <v>1.0036561811141234</v>
      </c>
      <c r="T13">
        <f t="shared" si="0"/>
        <v>1.0059395995443394</v>
      </c>
      <c r="U13">
        <f t="shared" si="0"/>
        <v>1.005829258239866</v>
      </c>
      <c r="V13">
        <f t="shared" si="0"/>
        <v>1.0000228342445281</v>
      </c>
      <c r="W13">
        <f t="shared" si="0"/>
        <v>1.0061476190840268</v>
      </c>
      <c r="X13">
        <f t="shared" si="0"/>
        <v>1.0084941749278247</v>
      </c>
      <c r="Y13">
        <f t="shared" si="0"/>
        <v>1.0052050867609639</v>
      </c>
      <c r="Z13">
        <f t="shared" si="0"/>
        <v>1.0056279125516479</v>
      </c>
      <c r="AA13">
        <f t="shared" si="0"/>
        <v>1.0036602104306889</v>
      </c>
      <c r="AB13">
        <f t="shared" si="0"/>
        <v>1.0047527956061237</v>
      </c>
      <c r="AC13">
        <f t="shared" si="0"/>
        <v>1.0048885352865411</v>
      </c>
      <c r="AD13">
        <f t="shared" si="0"/>
        <v>1.0022841247019807</v>
      </c>
      <c r="AE13">
        <f t="shared" si="0"/>
        <v>1.0005370085041825</v>
      </c>
      <c r="AF13">
        <f t="shared" si="0"/>
        <v>1.002794142023711</v>
      </c>
      <c r="AG13">
        <f t="shared" si="0"/>
        <v>1.0021292133155846</v>
      </c>
      <c r="AH13">
        <f t="shared" si="0"/>
        <v>1.003067184398075</v>
      </c>
      <c r="AI13">
        <f t="shared" si="0"/>
        <v>1.0016441261849347</v>
      </c>
      <c r="AJ13">
        <f t="shared" si="0"/>
        <v>1.0013345916774119</v>
      </c>
    </row>
    <row r="14" spans="1:36" s="17" customFormat="1">
      <c r="A14" s="17" t="s">
        <v>146</v>
      </c>
      <c r="E14" s="17">
        <f>E10*E11*E12*E13</f>
        <v>1.1465283623803446</v>
      </c>
      <c r="F14" s="17">
        <f t="shared" ref="F14:AJ14" si="2">F10*F11*F12*F13</f>
        <v>1.0656520678399701</v>
      </c>
      <c r="G14" s="17">
        <f t="shared" si="2"/>
        <v>1.1414996728146953</v>
      </c>
      <c r="H14" s="17">
        <f t="shared" si="2"/>
        <v>1.1139270075688006</v>
      </c>
      <c r="I14" s="17">
        <f>I10*I11*I12*I13</f>
        <v>1.0699757131903802</v>
      </c>
      <c r="J14" s="17">
        <f t="shared" si="2"/>
        <v>1.1700037182412231</v>
      </c>
      <c r="K14" s="17">
        <f t="shared" si="2"/>
        <v>1.1293789010198969</v>
      </c>
      <c r="L14" s="17">
        <f t="shared" si="2"/>
        <v>1.1239075362515494</v>
      </c>
      <c r="M14" s="17">
        <f t="shared" si="2"/>
        <v>1.0329818598158966</v>
      </c>
      <c r="N14" s="17">
        <f t="shared" si="2"/>
        <v>1.0658848736416993</v>
      </c>
      <c r="O14" s="17">
        <f t="shared" si="2"/>
        <v>1.0825504066262492</v>
      </c>
      <c r="P14" s="17">
        <f t="shared" si="2"/>
        <v>1.0634278133177462</v>
      </c>
      <c r="Q14" s="17">
        <f t="shared" si="2"/>
        <v>1.0436762319443451</v>
      </c>
      <c r="R14" s="17">
        <f t="shared" si="2"/>
        <v>1.1024569392442414</v>
      </c>
      <c r="S14" s="17">
        <f t="shared" si="2"/>
        <v>1.109203982662029</v>
      </c>
      <c r="T14" s="17">
        <f t="shared" si="2"/>
        <v>1.0632092346380784</v>
      </c>
      <c r="U14" s="17">
        <f t="shared" si="2"/>
        <v>1.0527778438669939</v>
      </c>
      <c r="V14" s="17">
        <f t="shared" si="2"/>
        <v>0.93546519475926582</v>
      </c>
      <c r="W14" s="17">
        <f t="shared" si="2"/>
        <v>1.1853441165816565</v>
      </c>
      <c r="X14" s="17">
        <f t="shared" si="2"/>
        <v>1.1431345566796125</v>
      </c>
      <c r="Y14" s="17">
        <f t="shared" si="2"/>
        <v>1.0222959021296429</v>
      </c>
      <c r="Z14" s="17">
        <f t="shared" si="2"/>
        <v>1.0556438797193712</v>
      </c>
      <c r="AA14" s="17">
        <f t="shared" si="2"/>
        <v>1.0327911997452308</v>
      </c>
      <c r="AB14" s="17">
        <f t="shared" si="2"/>
        <v>1.0938811679690148</v>
      </c>
      <c r="AC14" s="17">
        <f t="shared" si="2"/>
        <v>1.0558445500728977</v>
      </c>
      <c r="AD14" s="17">
        <f t="shared" si="2"/>
        <v>1.0539589379470404</v>
      </c>
      <c r="AE14" s="17">
        <f t="shared" si="2"/>
        <v>1.0567333317924359</v>
      </c>
      <c r="AF14" s="17">
        <f t="shared" si="2"/>
        <v>1.0288208622305759</v>
      </c>
      <c r="AG14" s="17">
        <f t="shared" si="2"/>
        <v>0.99287248117960614</v>
      </c>
      <c r="AH14" s="17">
        <f t="shared" si="2"/>
        <v>1.1243709791809595</v>
      </c>
      <c r="AI14" s="17">
        <f t="shared" si="2"/>
        <v>1.0562349716292356</v>
      </c>
      <c r="AJ14" s="17">
        <f t="shared" si="2"/>
        <v>1.0196933907861296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3"/>
  <sheetViews>
    <sheetView topLeftCell="A18" workbookViewId="0">
      <selection activeCell="C36" sqref="C36"/>
    </sheetView>
  </sheetViews>
  <sheetFormatPr defaultColWidth="11.453125" defaultRowHeight="14.5"/>
  <cols>
    <col min="1" max="1" width="36.6328125" bestFit="1" customWidth="1"/>
  </cols>
  <sheetData>
    <row r="1" spans="1:36" s="4" customFormat="1" ht="13">
      <c r="A1" s="1" t="s">
        <v>94</v>
      </c>
      <c r="B1" s="1" t="s">
        <v>95</v>
      </c>
      <c r="C1" s="2" t="s">
        <v>96</v>
      </c>
      <c r="D1" s="3" t="s">
        <v>62</v>
      </c>
      <c r="E1" s="3" t="s">
        <v>63</v>
      </c>
      <c r="F1" s="3" t="s">
        <v>64</v>
      </c>
      <c r="G1" s="3" t="s">
        <v>65</v>
      </c>
      <c r="H1" s="3" t="s">
        <v>66</v>
      </c>
      <c r="I1" s="3" t="s">
        <v>67</v>
      </c>
      <c r="J1" s="3" t="s">
        <v>68</v>
      </c>
      <c r="K1" s="3" t="s">
        <v>69</v>
      </c>
      <c r="L1" s="3" t="s">
        <v>70</v>
      </c>
      <c r="M1" s="3" t="s">
        <v>71</v>
      </c>
      <c r="N1" s="3" t="s">
        <v>72</v>
      </c>
      <c r="O1" s="3" t="s">
        <v>73</v>
      </c>
      <c r="P1" s="3" t="s">
        <v>74</v>
      </c>
      <c r="Q1" s="3" t="s">
        <v>75</v>
      </c>
      <c r="R1" s="3" t="s">
        <v>76</v>
      </c>
      <c r="S1" s="3" t="s">
        <v>77</v>
      </c>
      <c r="T1" s="3" t="s">
        <v>78</v>
      </c>
      <c r="U1" s="3" t="s">
        <v>79</v>
      </c>
      <c r="V1" s="3" t="s">
        <v>80</v>
      </c>
      <c r="W1" s="3" t="s">
        <v>81</v>
      </c>
      <c r="X1" s="3" t="s">
        <v>82</v>
      </c>
      <c r="Y1" s="3" t="s">
        <v>83</v>
      </c>
      <c r="Z1" s="3" t="s">
        <v>84</v>
      </c>
      <c r="AA1" s="3" t="s">
        <v>85</v>
      </c>
      <c r="AB1" s="3" t="s">
        <v>86</v>
      </c>
      <c r="AC1" s="3" t="s">
        <v>87</v>
      </c>
      <c r="AD1" s="3" t="s">
        <v>88</v>
      </c>
      <c r="AE1" s="3" t="s">
        <v>89</v>
      </c>
      <c r="AF1" s="3" t="s">
        <v>90</v>
      </c>
      <c r="AG1" s="3" t="s">
        <v>91</v>
      </c>
      <c r="AH1" s="3" t="s">
        <v>92</v>
      </c>
      <c r="AI1" s="3" t="s">
        <v>93</v>
      </c>
      <c r="AJ1" s="3" t="s">
        <v>97</v>
      </c>
    </row>
    <row r="2" spans="1:36" s="10" customFormat="1" ht="13">
      <c r="A2" s="8" t="s">
        <v>0</v>
      </c>
      <c r="B2" s="8" t="s">
        <v>1</v>
      </c>
      <c r="C2" s="9">
        <v>1</v>
      </c>
      <c r="D2" s="15">
        <v>9.5883785884169974</v>
      </c>
      <c r="E2" s="15">
        <v>13.338219826998564</v>
      </c>
      <c r="F2" s="15">
        <v>14.769184405147397</v>
      </c>
      <c r="G2" s="15">
        <v>18.153177048245901</v>
      </c>
      <c r="H2" s="15">
        <v>21.729455324906741</v>
      </c>
      <c r="I2" s="15">
        <v>25.29425222582876</v>
      </c>
      <c r="J2" s="15">
        <v>26.633520300138713</v>
      </c>
      <c r="K2" s="15">
        <v>28.70015539376595</v>
      </c>
      <c r="L2" s="15">
        <v>35.00271209424789</v>
      </c>
      <c r="M2" s="15">
        <v>37.234796984428733</v>
      </c>
      <c r="N2" s="15">
        <v>42.582676100050818</v>
      </c>
      <c r="O2" s="15">
        <v>54.615365675277943</v>
      </c>
      <c r="P2" s="15">
        <v>61.692677127742243</v>
      </c>
      <c r="Q2" s="15">
        <v>64.166483332007417</v>
      </c>
      <c r="R2" s="15">
        <v>75.404562848809761</v>
      </c>
      <c r="S2" s="15">
        <v>86.207178068068856</v>
      </c>
      <c r="T2" s="15">
        <v>93.406452743982015</v>
      </c>
      <c r="U2" s="15">
        <v>94.464258305301641</v>
      </c>
      <c r="V2" s="15">
        <v>84.142014336156322</v>
      </c>
      <c r="W2" s="15">
        <v>97.010229007804526</v>
      </c>
      <c r="X2" s="15">
        <v>100</v>
      </c>
      <c r="Y2" s="15">
        <v>105.15693011962649</v>
      </c>
      <c r="Z2" s="15">
        <v>108.66734439715421</v>
      </c>
      <c r="AA2" s="15">
        <v>112.65333688729919</v>
      </c>
      <c r="AB2" s="15">
        <v>127.80548648328927</v>
      </c>
      <c r="AC2" s="15">
        <v>134.52882872058024</v>
      </c>
      <c r="AD2" s="15">
        <v>134.57172534703915</v>
      </c>
      <c r="AE2" s="15">
        <v>141.16230829608796</v>
      </c>
      <c r="AF2" s="15">
        <v>143.45034990976123</v>
      </c>
      <c r="AG2" s="15">
        <v>149.48367446202266</v>
      </c>
      <c r="AH2" s="15">
        <v>167.28039565285178</v>
      </c>
      <c r="AI2" s="15">
        <v>187.78648179896635</v>
      </c>
      <c r="AJ2" s="15">
        <v>196.47444497508957</v>
      </c>
    </row>
    <row r="3" spans="1:36" s="10" customFormat="1" ht="13">
      <c r="A3" s="8" t="s">
        <v>2</v>
      </c>
      <c r="B3" s="8" t="s">
        <v>3</v>
      </c>
      <c r="C3" s="9">
        <v>2</v>
      </c>
      <c r="D3" s="15">
        <v>4.4731224125158544</v>
      </c>
      <c r="E3" s="15">
        <v>5.6731994604219418</v>
      </c>
      <c r="F3" s="15">
        <v>6.2426720483980702</v>
      </c>
      <c r="G3" s="15">
        <v>6.856142056238947</v>
      </c>
      <c r="H3" s="15">
        <v>5.5720498802550074</v>
      </c>
      <c r="I3" s="15">
        <v>6.0691141773141544</v>
      </c>
      <c r="J3" s="15">
        <v>5.7095333818464287</v>
      </c>
      <c r="K3" s="15">
        <v>6.5065398869855962</v>
      </c>
      <c r="L3" s="15">
        <v>8.7658892236533958</v>
      </c>
      <c r="M3" s="15">
        <v>13.21386530064888</v>
      </c>
      <c r="N3" s="15">
        <v>16.113401255695567</v>
      </c>
      <c r="O3" s="15">
        <v>25.617695742377911</v>
      </c>
      <c r="P3" s="15">
        <v>19.593578878403687</v>
      </c>
      <c r="Q3" s="15">
        <v>23.401058230838803</v>
      </c>
      <c r="R3" s="15">
        <v>38.622650505387917</v>
      </c>
      <c r="S3" s="15">
        <v>70.271863602717445</v>
      </c>
      <c r="T3" s="15">
        <v>76.285974528093519</v>
      </c>
      <c r="U3" s="15">
        <v>73.350037294417106</v>
      </c>
      <c r="V3" s="15">
        <v>88.851786841475615</v>
      </c>
      <c r="W3" s="15">
        <v>80.1722275282591</v>
      </c>
      <c r="X3" s="15">
        <v>100</v>
      </c>
      <c r="Y3" s="15">
        <v>88.276186660211792</v>
      </c>
      <c r="Z3" s="15">
        <v>96.141059508730606</v>
      </c>
      <c r="AA3" s="15">
        <v>100.85026921183272</v>
      </c>
      <c r="AB3" s="15">
        <v>115.77164824367415</v>
      </c>
      <c r="AC3" s="15">
        <v>131.38551336702091</v>
      </c>
      <c r="AD3" s="15">
        <v>122.07866033706976</v>
      </c>
      <c r="AE3" s="15">
        <v>129.12618001172183</v>
      </c>
      <c r="AF3" s="15">
        <v>142.24895416838967</v>
      </c>
      <c r="AG3" s="15">
        <v>113.48892078759398</v>
      </c>
      <c r="AH3" s="15">
        <v>122.60676950708724</v>
      </c>
      <c r="AI3" s="15">
        <v>149.71185249999027</v>
      </c>
      <c r="AJ3" s="15">
        <v>191.56698705975546</v>
      </c>
    </row>
    <row r="4" spans="1:36" s="10" customFormat="1" ht="13">
      <c r="A4" s="8" t="s">
        <v>101</v>
      </c>
      <c r="B4" s="8" t="s">
        <v>102</v>
      </c>
      <c r="C4" s="11" t="s">
        <v>103</v>
      </c>
      <c r="D4" s="15">
        <v>7.3556917770568138</v>
      </c>
      <c r="E4" s="15">
        <v>9.753374700639716</v>
      </c>
      <c r="F4" s="15">
        <v>10.529861434122202</v>
      </c>
      <c r="G4" s="15">
        <v>11.795681424442309</v>
      </c>
      <c r="H4" s="15">
        <v>14.019327418710763</v>
      </c>
      <c r="I4" s="15">
        <v>15.248218578601202</v>
      </c>
      <c r="J4" s="15">
        <v>17.334261154257696</v>
      </c>
      <c r="K4" s="15">
        <v>18.035231874474658</v>
      </c>
      <c r="L4" s="15">
        <v>21.215482634467861</v>
      </c>
      <c r="M4" s="15">
        <v>22.504860449331851</v>
      </c>
      <c r="N4" s="15">
        <v>25.581796845720184</v>
      </c>
      <c r="O4" s="15">
        <v>31.402840406876866</v>
      </c>
      <c r="P4" s="15">
        <v>35.002738411223106</v>
      </c>
      <c r="Q4" s="15">
        <v>41.219390540533198</v>
      </c>
      <c r="R4" s="15">
        <v>48.567281272272126</v>
      </c>
      <c r="S4" s="15">
        <v>57.302687903190083</v>
      </c>
      <c r="T4" s="15">
        <v>65.574636226135539</v>
      </c>
      <c r="U4" s="15">
        <v>74.007849130895465</v>
      </c>
      <c r="V4" s="15">
        <v>90.510002454947553</v>
      </c>
      <c r="W4" s="15">
        <v>92.95052068069846</v>
      </c>
      <c r="X4" s="15">
        <v>100.00000000000001</v>
      </c>
      <c r="Y4" s="15">
        <v>103.35797405720903</v>
      </c>
      <c r="Z4" s="15">
        <v>112.637370770915</v>
      </c>
      <c r="AA4" s="15">
        <v>118.65112624943743</v>
      </c>
      <c r="AB4" s="15">
        <v>131.63977623678062</v>
      </c>
      <c r="AC4" s="15">
        <v>142.39408372527012</v>
      </c>
      <c r="AD4" s="15">
        <v>151.26635187236405</v>
      </c>
      <c r="AE4" s="15">
        <v>168.79752151096912</v>
      </c>
      <c r="AF4" s="15">
        <v>182.66869213878158</v>
      </c>
      <c r="AG4" s="15">
        <v>185.64786756485549</v>
      </c>
      <c r="AH4" s="15">
        <v>212.73405776690646</v>
      </c>
      <c r="AI4" s="15">
        <v>226.01151256305477</v>
      </c>
      <c r="AJ4" s="15">
        <v>257.7279562217891</v>
      </c>
    </row>
    <row r="5" spans="1:36" s="10" customFormat="1" ht="13">
      <c r="A5" s="8" t="s">
        <v>30</v>
      </c>
      <c r="B5" s="8" t="s">
        <v>31</v>
      </c>
      <c r="C5" s="9">
        <v>16</v>
      </c>
      <c r="D5" s="15">
        <v>9.1108462750615349</v>
      </c>
      <c r="E5" s="15">
        <v>16.656159324575988</v>
      </c>
      <c r="F5" s="15">
        <v>19.248299914814123</v>
      </c>
      <c r="G5" s="15">
        <v>26.56358196173888</v>
      </c>
      <c r="H5" s="15">
        <v>27.832046433632069</v>
      </c>
      <c r="I5" s="15">
        <v>28.22656058703625</v>
      </c>
      <c r="J5" s="15">
        <v>37.242848819146623</v>
      </c>
      <c r="K5" s="15">
        <v>35.145302286483613</v>
      </c>
      <c r="L5" s="15">
        <v>31.670858540961948</v>
      </c>
      <c r="M5" s="15">
        <v>28.841163296210922</v>
      </c>
      <c r="N5" s="15">
        <v>25.269404738578633</v>
      </c>
      <c r="O5" s="15">
        <v>31.408911312172204</v>
      </c>
      <c r="P5" s="15">
        <v>36.579106088311569</v>
      </c>
      <c r="Q5" s="15">
        <v>44.783467856626594</v>
      </c>
      <c r="R5" s="15">
        <v>48.299732649069242</v>
      </c>
      <c r="S5" s="15">
        <v>52.434569653297984</v>
      </c>
      <c r="T5" s="15">
        <v>54.185828626113519</v>
      </c>
      <c r="U5" s="15">
        <v>57.431872731750815</v>
      </c>
      <c r="V5" s="15">
        <v>79.879916677787165</v>
      </c>
      <c r="W5" s="15">
        <v>92.063775732177831</v>
      </c>
      <c r="X5" s="15">
        <v>100</v>
      </c>
      <c r="Y5" s="15">
        <v>126.49850190942499</v>
      </c>
      <c r="Z5" s="15">
        <v>161.29856701674299</v>
      </c>
      <c r="AA5" s="15">
        <v>116.05237185421743</v>
      </c>
      <c r="AB5" s="15">
        <v>118.32177803620179</v>
      </c>
      <c r="AC5" s="15">
        <v>130.47679012114975</v>
      </c>
      <c r="AD5" s="15">
        <v>118.05282274290583</v>
      </c>
      <c r="AE5" s="15">
        <v>107.56938700110943</v>
      </c>
      <c r="AF5" s="15">
        <v>66.576479662744859</v>
      </c>
      <c r="AG5" s="15">
        <v>87.344730893390704</v>
      </c>
      <c r="AH5" s="15">
        <v>132.01521273795657</v>
      </c>
      <c r="AI5" s="15">
        <v>137.64848022669878</v>
      </c>
      <c r="AJ5" s="15">
        <v>139.12339801996586</v>
      </c>
    </row>
    <row r="6" spans="1:36">
      <c r="A6" t="s">
        <v>106</v>
      </c>
      <c r="E6">
        <v>0.36376577450980369</v>
      </c>
      <c r="F6">
        <v>0.35877543636396209</v>
      </c>
      <c r="G6">
        <v>0.33702470263892736</v>
      </c>
      <c r="H6">
        <v>0.31050710595343389</v>
      </c>
      <c r="I6">
        <v>0.29878834037112356</v>
      </c>
      <c r="J6">
        <v>0.28062456858013729</v>
      </c>
      <c r="K6">
        <v>0.24989625858292225</v>
      </c>
      <c r="L6">
        <v>0.23739788613626739</v>
      </c>
      <c r="M6">
        <v>0.23591670555950831</v>
      </c>
      <c r="N6">
        <v>0.23143386006346653</v>
      </c>
      <c r="O6">
        <v>0.21825320164822748</v>
      </c>
      <c r="P6">
        <v>0.20845933444983217</v>
      </c>
      <c r="Q6">
        <v>0.19948319466460152</v>
      </c>
      <c r="R6">
        <v>0.18695740175738859</v>
      </c>
      <c r="S6">
        <v>0.17853879486914476</v>
      </c>
      <c r="T6">
        <v>0.17141469254637567</v>
      </c>
      <c r="U6">
        <v>0.16406699805517261</v>
      </c>
      <c r="V6">
        <v>0.1518435369821684</v>
      </c>
      <c r="W6">
        <v>0.14470634556339274</v>
      </c>
      <c r="X6">
        <v>0.13759034494945555</v>
      </c>
      <c r="Y6">
        <v>0.1295287974831103</v>
      </c>
      <c r="Z6">
        <v>0.12443934753018043</v>
      </c>
      <c r="AA6">
        <v>0.11714718110247738</v>
      </c>
      <c r="AB6">
        <v>0.11072267448027175</v>
      </c>
      <c r="AC6">
        <v>0.10334678836641649</v>
      </c>
      <c r="AD6">
        <v>9.7697205960074807E-2</v>
      </c>
      <c r="AE6">
        <v>9.2518707011889162E-2</v>
      </c>
      <c r="AF6">
        <v>8.6255664566095014E-2</v>
      </c>
      <c r="AG6">
        <v>8.4674567524198344E-2</v>
      </c>
      <c r="AH6">
        <v>8.0333296266707738E-2</v>
      </c>
      <c r="AI6">
        <v>7.4664145644714006E-2</v>
      </c>
      <c r="AJ6">
        <v>7.1670324069900287E-2</v>
      </c>
    </row>
    <row r="7" spans="1:36">
      <c r="A7" t="s">
        <v>107</v>
      </c>
      <c r="E7">
        <v>4.270290325438407E-2</v>
      </c>
      <c r="F7">
        <v>3.9688521108296307E-2</v>
      </c>
      <c r="G7">
        <v>3.573425075160646E-2</v>
      </c>
      <c r="H7">
        <v>3.2789421535699734E-2</v>
      </c>
      <c r="I7">
        <v>3.1474405141061104E-2</v>
      </c>
      <c r="J7">
        <v>3.1175578617282783E-2</v>
      </c>
      <c r="K7">
        <v>2.9346902871869286E-2</v>
      </c>
      <c r="L7">
        <v>2.5979121608218053E-2</v>
      </c>
      <c r="M7">
        <v>2.2874141567049887E-2</v>
      </c>
      <c r="N7">
        <v>2.1393065097559436E-2</v>
      </c>
      <c r="O7">
        <v>2.0972922084234187E-2</v>
      </c>
      <c r="P7">
        <v>1.8230735926515921E-2</v>
      </c>
      <c r="Q7">
        <v>1.5191588997716599E-2</v>
      </c>
      <c r="R7">
        <v>1.5093744809107992E-2</v>
      </c>
      <c r="S7">
        <v>1.5900735608220327E-2</v>
      </c>
      <c r="T7">
        <v>1.5597926933750294E-2</v>
      </c>
      <c r="U7">
        <v>1.4932316390870573E-2</v>
      </c>
      <c r="V7">
        <v>1.3906226372538955E-2</v>
      </c>
      <c r="W7">
        <v>1.2246589467929999E-2</v>
      </c>
      <c r="X7">
        <v>1.1087209643908892E-2</v>
      </c>
      <c r="Y7">
        <v>1.0546072296434079E-2</v>
      </c>
      <c r="Z7">
        <v>1.0241855550374757E-2</v>
      </c>
      <c r="AA7">
        <v>9.8693085837064532E-3</v>
      </c>
      <c r="AB7">
        <v>9.4763112445896431E-3</v>
      </c>
      <c r="AC7">
        <v>9.7448050979759698E-3</v>
      </c>
      <c r="AD7">
        <v>1.0094995697150517E-2</v>
      </c>
      <c r="AE7">
        <v>9.9508594912600737E-3</v>
      </c>
      <c r="AF7">
        <v>1.0721987368573802E-2</v>
      </c>
      <c r="AG7">
        <v>1.0771205331167408E-2</v>
      </c>
      <c r="AH7">
        <v>9.1917957150833285E-3</v>
      </c>
      <c r="AI7">
        <v>8.1805302930560118E-3</v>
      </c>
      <c r="AJ7">
        <v>7.8970306548180151E-3</v>
      </c>
    </row>
    <row r="8" spans="1:36">
      <c r="A8" t="s">
        <v>112</v>
      </c>
      <c r="E8">
        <v>0.54407534627616294</v>
      </c>
      <c r="F8">
        <v>0.54916024088383553</v>
      </c>
      <c r="G8">
        <v>0.57005109860314307</v>
      </c>
      <c r="H8">
        <v>0.59390237423628389</v>
      </c>
      <c r="I8">
        <v>0.60386549913294263</v>
      </c>
      <c r="J8">
        <v>0.61872875751534273</v>
      </c>
      <c r="K8">
        <v>0.65055685117460915</v>
      </c>
      <c r="L8">
        <v>0.6725598276116137</v>
      </c>
      <c r="M8">
        <v>0.68182344407173456</v>
      </c>
      <c r="N8">
        <v>0.69060316976117764</v>
      </c>
      <c r="O8">
        <v>0.7070024808127171</v>
      </c>
      <c r="P8">
        <v>0.71845833738271936</v>
      </c>
      <c r="Q8">
        <v>0.72725448217526889</v>
      </c>
      <c r="R8">
        <v>0.73888335966109753</v>
      </c>
      <c r="S8">
        <v>0.74853603685272729</v>
      </c>
      <c r="T8">
        <v>0.75692945895346431</v>
      </c>
      <c r="U8">
        <v>0.76298515007984014</v>
      </c>
      <c r="V8">
        <v>0.77226718822240414</v>
      </c>
      <c r="W8">
        <v>0.77589742997138433</v>
      </c>
      <c r="X8">
        <v>0.78204602861490191</v>
      </c>
      <c r="Y8">
        <v>0.78752946423277748</v>
      </c>
      <c r="Z8">
        <v>0.78848600022815973</v>
      </c>
      <c r="AA8">
        <v>0.79400506291772166</v>
      </c>
      <c r="AB8">
        <v>0.80543490037864973</v>
      </c>
      <c r="AC8">
        <v>0.81873947314348527</v>
      </c>
      <c r="AD8">
        <v>0.82407851650983277</v>
      </c>
      <c r="AE8">
        <v>0.83003598222407082</v>
      </c>
      <c r="AF8">
        <v>0.84872990620460187</v>
      </c>
      <c r="AG8">
        <v>0.85583344298548059</v>
      </c>
      <c r="AH8">
        <v>0.85453728894654435</v>
      </c>
      <c r="AI8">
        <v>0.86267985930060676</v>
      </c>
      <c r="AJ8">
        <v>0.87010516954857842</v>
      </c>
    </row>
    <row r="9" spans="1:36">
      <c r="A9" t="s">
        <v>113</v>
      </c>
      <c r="E9">
        <v>4.9455975959649373E-2</v>
      </c>
      <c r="F9">
        <v>5.2375801643906081E-2</v>
      </c>
      <c r="G9">
        <v>5.7189948006323141E-2</v>
      </c>
      <c r="H9">
        <v>6.280109827458237E-2</v>
      </c>
      <c r="I9">
        <v>6.5871755354872594E-2</v>
      </c>
      <c r="J9">
        <v>6.9471095287237161E-2</v>
      </c>
      <c r="K9">
        <v>7.0199987370599251E-2</v>
      </c>
      <c r="L9">
        <v>6.4063164643900869E-2</v>
      </c>
      <c r="M9">
        <v>5.9385708801707293E-2</v>
      </c>
      <c r="N9">
        <v>5.6569905077796301E-2</v>
      </c>
      <c r="O9">
        <v>5.3771395454821194E-2</v>
      </c>
      <c r="P9">
        <v>5.4851592240932556E-2</v>
      </c>
      <c r="Q9">
        <v>5.8070734162412929E-2</v>
      </c>
      <c r="R9">
        <v>5.9065493772405851E-2</v>
      </c>
      <c r="S9">
        <v>5.7024432669907643E-2</v>
      </c>
      <c r="T9">
        <v>5.6057921566409763E-2</v>
      </c>
      <c r="U9">
        <v>5.801553547411667E-2</v>
      </c>
      <c r="V9">
        <v>6.1983048422888543E-2</v>
      </c>
      <c r="W9">
        <v>6.7149634997292901E-2</v>
      </c>
      <c r="X9">
        <v>6.9276416791733672E-2</v>
      </c>
      <c r="Y9">
        <v>7.2395665987678132E-2</v>
      </c>
      <c r="Z9">
        <v>7.6832796691285135E-2</v>
      </c>
      <c r="AA9">
        <v>7.8978447396094525E-2</v>
      </c>
      <c r="AB9">
        <v>7.4366113896488908E-2</v>
      </c>
      <c r="AC9">
        <v>6.8168933392122294E-2</v>
      </c>
      <c r="AD9">
        <v>6.8129281832941868E-2</v>
      </c>
      <c r="AE9">
        <v>6.749445127277999E-2</v>
      </c>
      <c r="AF9">
        <v>5.4292441860729269E-2</v>
      </c>
      <c r="AG9">
        <v>4.8720784159153679E-2</v>
      </c>
      <c r="AH9">
        <v>5.5937619071664599E-2</v>
      </c>
      <c r="AI9">
        <v>5.4475464761623238E-2</v>
      </c>
      <c r="AJ9">
        <v>5.0327475726703264E-2</v>
      </c>
    </row>
    <row r="10" spans="1:36">
      <c r="A10" t="s">
        <v>145</v>
      </c>
      <c r="E10">
        <f>((E2/D2)^E6)</f>
        <v>1.1275785481887357</v>
      </c>
      <c r="F10">
        <f t="shared" ref="F10:AJ13" si="0">((F2/E2)^F6)</f>
        <v>1.0372391812867943</v>
      </c>
      <c r="G10">
        <f>((G2/F2)^G6)</f>
        <v>1.0720032676823408</v>
      </c>
      <c r="H10">
        <f t="shared" si="0"/>
        <v>1.0574246352273231</v>
      </c>
      <c r="I10">
        <f>((I2/H2)^I6)</f>
        <v>1.0464342952495194</v>
      </c>
      <c r="J10">
        <f t="shared" si="0"/>
        <v>1.014583694664543</v>
      </c>
      <c r="K10">
        <f t="shared" si="0"/>
        <v>1.0188507083057983</v>
      </c>
      <c r="L10">
        <f t="shared" si="0"/>
        <v>1.048257165641111</v>
      </c>
      <c r="M10">
        <f t="shared" si="0"/>
        <v>1.0146908059064066</v>
      </c>
      <c r="N10">
        <f t="shared" si="0"/>
        <v>1.0315466714457806</v>
      </c>
      <c r="O10">
        <f t="shared" si="0"/>
        <v>1.0558183836423889</v>
      </c>
      <c r="P10">
        <f t="shared" si="0"/>
        <v>1.0257261125358139</v>
      </c>
      <c r="Q10">
        <f t="shared" si="0"/>
        <v>1.0078736708231071</v>
      </c>
      <c r="R10">
        <f t="shared" si="0"/>
        <v>1.0306322544234043</v>
      </c>
      <c r="S10">
        <f t="shared" si="0"/>
        <v>1.0241917695511245</v>
      </c>
      <c r="T10">
        <f t="shared" si="0"/>
        <v>1.0138436028290871</v>
      </c>
      <c r="U10">
        <f t="shared" si="0"/>
        <v>1.0018492849782756</v>
      </c>
      <c r="V10">
        <f t="shared" si="0"/>
        <v>0.98258280909833573</v>
      </c>
      <c r="W10">
        <f t="shared" si="0"/>
        <v>1.0208067225374422</v>
      </c>
      <c r="X10">
        <f t="shared" si="0"/>
        <v>1.0041851174664267</v>
      </c>
      <c r="Y10">
        <f t="shared" si="0"/>
        <v>1.0065344338199131</v>
      </c>
      <c r="Z10">
        <f t="shared" si="0"/>
        <v>1.0040946400994635</v>
      </c>
      <c r="AA10">
        <f t="shared" si="0"/>
        <v>1.0042290223974542</v>
      </c>
      <c r="AB10">
        <f t="shared" si="0"/>
        <v>1.0140706298779767</v>
      </c>
      <c r="AC10">
        <f t="shared" si="0"/>
        <v>1.0053125529464417</v>
      </c>
      <c r="AD10">
        <f t="shared" si="0"/>
        <v>1.0000311478054602</v>
      </c>
      <c r="AE10">
        <f t="shared" si="0"/>
        <v>1.0044333973591526</v>
      </c>
      <c r="AF10">
        <f t="shared" si="0"/>
        <v>1.001387835125791</v>
      </c>
      <c r="AG10">
        <f t="shared" si="0"/>
        <v>1.0034945318184747</v>
      </c>
      <c r="AH10">
        <f t="shared" si="0"/>
        <v>1.0090771792979707</v>
      </c>
      <c r="AI10">
        <f t="shared" si="0"/>
        <v>1.0086711040143224</v>
      </c>
      <c r="AJ10">
        <f t="shared" si="0"/>
        <v>1.0032466777420943</v>
      </c>
    </row>
    <row r="11" spans="1:36">
      <c r="A11" t="s">
        <v>145</v>
      </c>
      <c r="E11">
        <f>((E3/D3)^E7)</f>
        <v>1.0102007278294691</v>
      </c>
      <c r="F11">
        <f t="shared" ref="E11:T12" si="1">((F3/E3)^F7)</f>
        <v>1.003803623602566</v>
      </c>
      <c r="G11">
        <f t="shared" si="1"/>
        <v>1.0033552232809793</v>
      </c>
      <c r="H11">
        <f t="shared" si="1"/>
        <v>0.99322313490852154</v>
      </c>
      <c r="I11">
        <f>((I3/H3)^I7)</f>
        <v>1.0026930968554915</v>
      </c>
      <c r="J11">
        <f t="shared" si="1"/>
        <v>0.998097751915072</v>
      </c>
      <c r="K11">
        <f t="shared" si="1"/>
        <v>1.0038421368239387</v>
      </c>
      <c r="L11">
        <f t="shared" si="1"/>
        <v>1.007773398270176</v>
      </c>
      <c r="M11">
        <f t="shared" si="1"/>
        <v>1.0094317192599773</v>
      </c>
      <c r="N11">
        <f t="shared" si="1"/>
        <v>1.0042530738893316</v>
      </c>
      <c r="O11">
        <f t="shared" si="1"/>
        <v>1.009771147834245</v>
      </c>
      <c r="P11">
        <f t="shared" si="1"/>
        <v>0.99512460143507087</v>
      </c>
      <c r="Q11">
        <f t="shared" si="1"/>
        <v>1.0027013544567009</v>
      </c>
      <c r="R11">
        <f t="shared" si="1"/>
        <v>1.0075915069356858</v>
      </c>
      <c r="S11">
        <f t="shared" si="1"/>
        <v>1.0095625400013155</v>
      </c>
      <c r="T11">
        <f t="shared" si="1"/>
        <v>1.0012816852295516</v>
      </c>
      <c r="U11">
        <f t="shared" si="0"/>
        <v>0.99941413667763745</v>
      </c>
      <c r="V11">
        <f t="shared" si="0"/>
        <v>1.0026697516829151</v>
      </c>
      <c r="W11">
        <f t="shared" si="0"/>
        <v>0.99874193447557913</v>
      </c>
      <c r="X11">
        <f t="shared" si="0"/>
        <v>1.0024532001397661</v>
      </c>
      <c r="Y11">
        <f t="shared" si="0"/>
        <v>0.99868577123407165</v>
      </c>
      <c r="Z11">
        <f t="shared" si="0"/>
        <v>1.0008744845503692</v>
      </c>
      <c r="AA11">
        <f t="shared" si="0"/>
        <v>1.0004720661751418</v>
      </c>
      <c r="AB11">
        <f t="shared" si="0"/>
        <v>1.0013084228906888</v>
      </c>
      <c r="AC11">
        <f t="shared" si="0"/>
        <v>1.0012336355293254</v>
      </c>
      <c r="AD11">
        <f t="shared" si="0"/>
        <v>0.99925859304173947</v>
      </c>
      <c r="AE11">
        <f t="shared" si="0"/>
        <v>1.0005586427185673</v>
      </c>
      <c r="AF11">
        <f t="shared" si="0"/>
        <v>1.0010383054024576</v>
      </c>
      <c r="AG11">
        <f t="shared" si="0"/>
        <v>0.99757002729594757</v>
      </c>
      <c r="AH11">
        <f t="shared" si="0"/>
        <v>1.0007105669166159</v>
      </c>
      <c r="AI11">
        <f t="shared" si="0"/>
        <v>1.0016352346975608</v>
      </c>
      <c r="AJ11">
        <f t="shared" si="0"/>
        <v>1.0019487124384712</v>
      </c>
    </row>
    <row r="12" spans="1:36">
      <c r="A12" t="s">
        <v>145</v>
      </c>
      <c r="E12">
        <f t="shared" si="1"/>
        <v>1.165913433940744</v>
      </c>
      <c r="F12">
        <f t="shared" si="0"/>
        <v>1.0429640141570864</v>
      </c>
      <c r="G12">
        <f t="shared" si="0"/>
        <v>1.0668509171922524</v>
      </c>
      <c r="H12">
        <f t="shared" si="0"/>
        <v>1.1080137228924927</v>
      </c>
      <c r="I12">
        <f>((I4/H4)^I8)</f>
        <v>1.0520496048509815</v>
      </c>
      <c r="J12">
        <f t="shared" si="0"/>
        <v>1.082566714300178</v>
      </c>
      <c r="K12">
        <f t="shared" si="0"/>
        <v>1.0261249411033764</v>
      </c>
      <c r="L12">
        <f t="shared" si="0"/>
        <v>1.1154149013195429</v>
      </c>
      <c r="M12">
        <f t="shared" si="0"/>
        <v>1.0410477274013585</v>
      </c>
      <c r="N12">
        <f t="shared" si="0"/>
        <v>1.0925349202808674</v>
      </c>
      <c r="O12">
        <f t="shared" si="0"/>
        <v>1.1559791648864468</v>
      </c>
      <c r="P12">
        <f t="shared" si="0"/>
        <v>1.0810932647641953</v>
      </c>
      <c r="Q12">
        <f t="shared" si="0"/>
        <v>1.1262498248134167</v>
      </c>
      <c r="R12">
        <f t="shared" si="0"/>
        <v>1.1288589898777883</v>
      </c>
      <c r="S12">
        <f t="shared" si="0"/>
        <v>1.1317962287795449</v>
      </c>
      <c r="T12">
        <f t="shared" si="0"/>
        <v>1.1074559667905197</v>
      </c>
      <c r="U12">
        <f t="shared" si="0"/>
        <v>1.096702122041477</v>
      </c>
      <c r="V12">
        <f t="shared" si="0"/>
        <v>1.168182420104162</v>
      </c>
      <c r="W12">
        <f t="shared" si="0"/>
        <v>1.0208588284847842</v>
      </c>
      <c r="X12">
        <f t="shared" si="0"/>
        <v>1.0588355952065662</v>
      </c>
      <c r="Y12">
        <f t="shared" si="0"/>
        <v>1.0263519533716323</v>
      </c>
      <c r="Z12">
        <f t="shared" si="0"/>
        <v>1.0701407389940638</v>
      </c>
      <c r="AA12">
        <f t="shared" si="0"/>
        <v>1.0421639989916587</v>
      </c>
      <c r="AB12">
        <f t="shared" si="0"/>
        <v>1.0872700206355546</v>
      </c>
      <c r="AC12">
        <f t="shared" si="0"/>
        <v>1.0664069188697867</v>
      </c>
      <c r="AD12">
        <f t="shared" si="0"/>
        <v>1.0510717910840024</v>
      </c>
      <c r="AE12">
        <f t="shared" si="0"/>
        <v>1.0952907287925719</v>
      </c>
      <c r="AF12">
        <f t="shared" si="0"/>
        <v>1.0693251566211348</v>
      </c>
      <c r="AG12">
        <f t="shared" si="0"/>
        <v>1.0139416282364671</v>
      </c>
      <c r="AH12">
        <f t="shared" si="0"/>
        <v>1.1234231459513693</v>
      </c>
      <c r="AI12">
        <f t="shared" si="0"/>
        <v>1.0536173302134126</v>
      </c>
      <c r="AJ12">
        <f t="shared" si="0"/>
        <v>1.1210447266524968</v>
      </c>
    </row>
    <row r="13" spans="1:36">
      <c r="A13" t="s">
        <v>145</v>
      </c>
      <c r="E13">
        <f>((E5/D5)^E9)</f>
        <v>1.0302871050695963</v>
      </c>
      <c r="F13">
        <f t="shared" si="0"/>
        <v>1.0076045442315931</v>
      </c>
      <c r="G13">
        <f t="shared" si="0"/>
        <v>1.0185926673714827</v>
      </c>
      <c r="H13">
        <f t="shared" si="0"/>
        <v>1.0029337734034618</v>
      </c>
      <c r="I13">
        <f>((I5/H5)^I9)</f>
        <v>1.000927594223431</v>
      </c>
      <c r="J13">
        <f t="shared" si="0"/>
        <v>1.0194437627009589</v>
      </c>
      <c r="K13">
        <f t="shared" si="0"/>
        <v>0.99593884674569022</v>
      </c>
      <c r="L13">
        <f t="shared" si="0"/>
        <v>0.99335359512286792</v>
      </c>
      <c r="M13">
        <f t="shared" si="0"/>
        <v>0.99445731196519516</v>
      </c>
      <c r="N13">
        <f t="shared" si="0"/>
        <v>0.99254883204824562</v>
      </c>
      <c r="O13">
        <f t="shared" si="0"/>
        <v>1.0117637880950119</v>
      </c>
      <c r="P13">
        <f t="shared" si="0"/>
        <v>1.0083936207708637</v>
      </c>
      <c r="Q13">
        <f t="shared" si="0"/>
        <v>1.0118206186869176</v>
      </c>
      <c r="R13">
        <f t="shared" si="0"/>
        <v>1.0044745631056504</v>
      </c>
      <c r="S13">
        <f t="shared" si="0"/>
        <v>1.0046949781868708</v>
      </c>
      <c r="T13">
        <f t="shared" si="0"/>
        <v>1.0018433852124689</v>
      </c>
      <c r="U13">
        <f t="shared" si="0"/>
        <v>1.0033810475271299</v>
      </c>
      <c r="V13">
        <f t="shared" si="0"/>
        <v>1.0206602888437577</v>
      </c>
      <c r="W13">
        <f t="shared" si="0"/>
        <v>1.0095779442159123</v>
      </c>
      <c r="X13">
        <f t="shared" si="0"/>
        <v>1.0057448108142644</v>
      </c>
      <c r="Y13">
        <f t="shared" si="0"/>
        <v>1.0171629653534939</v>
      </c>
      <c r="Z13">
        <f t="shared" si="0"/>
        <v>1.0188478357837671</v>
      </c>
      <c r="AA13">
        <f t="shared" si="0"/>
        <v>0.97433418206450018</v>
      </c>
      <c r="AB13">
        <f t="shared" si="0"/>
        <v>1.0014412321847317</v>
      </c>
      <c r="AC13">
        <f t="shared" si="0"/>
        <v>1.0066883380792744</v>
      </c>
      <c r="AD13">
        <f t="shared" si="0"/>
        <v>0.9932059518341958</v>
      </c>
      <c r="AE13">
        <f t="shared" si="0"/>
        <v>0.99374293840947314</v>
      </c>
      <c r="AF13">
        <f t="shared" si="0"/>
        <v>0.97428765500834846</v>
      </c>
      <c r="AG13">
        <f t="shared" si="0"/>
        <v>1.0133161264959345</v>
      </c>
      <c r="AH13">
        <f t="shared" si="0"/>
        <v>1.0233742773130328</v>
      </c>
      <c r="AI13">
        <f t="shared" si="0"/>
        <v>1.0022789059937278</v>
      </c>
      <c r="AJ13">
        <f t="shared" si="0"/>
        <v>1.0005365393648211</v>
      </c>
    </row>
    <row r="14" spans="1:36" s="17" customFormat="1">
      <c r="A14" s="17" t="s">
        <v>146</v>
      </c>
      <c r="E14" s="17">
        <f>E10*E11*E12*E13</f>
        <v>1.3682928347117969</v>
      </c>
      <c r="F14" s="17">
        <f t="shared" ref="F14:AJ14" si="2">F10*F11*F12*F13</f>
        <v>1.094175822907655</v>
      </c>
      <c r="G14" s="17">
        <f t="shared" si="2"/>
        <v>1.168840107215914</v>
      </c>
      <c r="H14" s="17">
        <f t="shared" si="2"/>
        <v>1.1671149886256307</v>
      </c>
      <c r="I14" s="17">
        <f>I10*I11*I12*I13</f>
        <v>1.1048895586388408</v>
      </c>
      <c r="J14" s="17">
        <f t="shared" si="2"/>
        <v>1.1175807141890315</v>
      </c>
      <c r="K14" s="17">
        <f t="shared" si="2"/>
        <v>1.0452228353884245</v>
      </c>
      <c r="L14" s="17">
        <f t="shared" si="2"/>
        <v>1.1704989815516771</v>
      </c>
      <c r="M14" s="17">
        <f t="shared" si="2"/>
        <v>1.0603944803560403</v>
      </c>
      <c r="N14" s="17">
        <f t="shared" si="2"/>
        <v>1.1233607909449781</v>
      </c>
      <c r="O14" s="17">
        <f t="shared" si="2"/>
        <v>1.246927821694048</v>
      </c>
      <c r="P14" s="17">
        <f t="shared" si="2"/>
        <v>1.1127615891242784</v>
      </c>
      <c r="Q14" s="17">
        <f t="shared" si="2"/>
        <v>1.1516379379161215</v>
      </c>
      <c r="R14" s="17">
        <f t="shared" si="2"/>
        <v>1.1775161363866333</v>
      </c>
      <c r="S14" s="17">
        <f t="shared" si="2"/>
        <v>1.1757554029656476</v>
      </c>
      <c r="T14" s="17">
        <f t="shared" si="2"/>
        <v>1.1262985890136961</v>
      </c>
      <c r="U14" s="17">
        <f t="shared" si="2"/>
        <v>1.1017992138048951</v>
      </c>
      <c r="V14" s="17">
        <f t="shared" si="2"/>
        <v>1.1746783355941417</v>
      </c>
      <c r="W14" s="17">
        <f t="shared" si="2"/>
        <v>1.0507571397923789</v>
      </c>
      <c r="X14" s="17">
        <f t="shared" si="2"/>
        <v>1.0719986054275856</v>
      </c>
      <c r="Y14" s="17">
        <f t="shared" si="2"/>
        <v>1.0494079539028331</v>
      </c>
      <c r="Z14" s="17">
        <f t="shared" si="2"/>
        <v>1.0957323691414023</v>
      </c>
      <c r="AA14" s="17">
        <f t="shared" si="2"/>
        <v>1.0201915952786709</v>
      </c>
      <c r="AB14" s="17">
        <f t="shared" si="2"/>
        <v>1.1056023571646842</v>
      </c>
      <c r="AC14" s="17">
        <f t="shared" si="2"/>
        <v>1.0805740358931792</v>
      </c>
      <c r="AD14" s="17">
        <f t="shared" si="2"/>
        <v>1.0431892732256949</v>
      </c>
      <c r="AE14" s="17">
        <f t="shared" si="2"/>
        <v>1.0938736462186873</v>
      </c>
      <c r="AF14" s="17">
        <f t="shared" si="2"/>
        <v>1.0443594272725276</v>
      </c>
      <c r="AG14" s="17">
        <f t="shared" si="2"/>
        <v>1.0285284528012062</v>
      </c>
      <c r="AH14" s="17">
        <f t="shared" si="2"/>
        <v>1.1609425645609079</v>
      </c>
      <c r="AI14" s="17">
        <f t="shared" si="2"/>
        <v>1.0669170822286664</v>
      </c>
      <c r="AJ14" s="17">
        <f t="shared" si="2"/>
        <v>1.1274806974677867</v>
      </c>
    </row>
    <row r="15" spans="1:36">
      <c r="D15">
        <v>1980</v>
      </c>
      <c r="E15">
        <f>+D15+1</f>
        <v>1981</v>
      </c>
      <c r="F15">
        <f t="shared" ref="F15:AJ15" si="3">+E15+1</f>
        <v>1982</v>
      </c>
      <c r="G15">
        <f t="shared" si="3"/>
        <v>1983</v>
      </c>
      <c r="H15">
        <f t="shared" si="3"/>
        <v>1984</v>
      </c>
      <c r="I15">
        <f t="shared" si="3"/>
        <v>1985</v>
      </c>
      <c r="J15">
        <f t="shared" si="3"/>
        <v>1986</v>
      </c>
      <c r="K15">
        <f t="shared" si="3"/>
        <v>1987</v>
      </c>
      <c r="L15">
        <f t="shared" si="3"/>
        <v>1988</v>
      </c>
      <c r="M15">
        <f t="shared" si="3"/>
        <v>1989</v>
      </c>
      <c r="N15">
        <f t="shared" si="3"/>
        <v>1990</v>
      </c>
      <c r="O15">
        <f t="shared" si="3"/>
        <v>1991</v>
      </c>
      <c r="P15">
        <f t="shared" si="3"/>
        <v>1992</v>
      </c>
      <c r="Q15">
        <f t="shared" si="3"/>
        <v>1993</v>
      </c>
      <c r="R15">
        <f t="shared" si="3"/>
        <v>1994</v>
      </c>
      <c r="S15">
        <f t="shared" si="3"/>
        <v>1995</v>
      </c>
      <c r="T15">
        <f t="shared" si="3"/>
        <v>1996</v>
      </c>
      <c r="U15">
        <f t="shared" si="3"/>
        <v>1997</v>
      </c>
      <c r="V15">
        <f t="shared" si="3"/>
        <v>1998</v>
      </c>
      <c r="W15">
        <f t="shared" si="3"/>
        <v>1999</v>
      </c>
      <c r="X15">
        <f t="shared" si="3"/>
        <v>2000</v>
      </c>
      <c r="Y15">
        <f t="shared" si="3"/>
        <v>2001</v>
      </c>
      <c r="Z15">
        <f t="shared" si="3"/>
        <v>2002</v>
      </c>
      <c r="AA15">
        <f t="shared" si="3"/>
        <v>2003</v>
      </c>
      <c r="AB15">
        <f t="shared" si="3"/>
        <v>2004</v>
      </c>
      <c r="AC15">
        <f t="shared" si="3"/>
        <v>2005</v>
      </c>
      <c r="AD15">
        <f t="shared" si="3"/>
        <v>2006</v>
      </c>
      <c r="AE15">
        <f t="shared" si="3"/>
        <v>2007</v>
      </c>
      <c r="AF15">
        <f t="shared" si="3"/>
        <v>2008</v>
      </c>
      <c r="AG15">
        <f t="shared" si="3"/>
        <v>2009</v>
      </c>
      <c r="AH15">
        <f t="shared" si="3"/>
        <v>2010</v>
      </c>
      <c r="AI15">
        <f t="shared" si="3"/>
        <v>2011</v>
      </c>
      <c r="AJ15">
        <f t="shared" si="3"/>
        <v>2012</v>
      </c>
    </row>
    <row r="16" spans="1:36">
      <c r="E16">
        <f>+(E14-1)*100</f>
        <v>36.829283471179686</v>
      </c>
      <c r="F16">
        <f t="shared" ref="F16:AJ16" si="4">+(F14-1)*100</f>
        <v>9.4175822907655018</v>
      </c>
      <c r="G16">
        <f t="shared" si="4"/>
        <v>16.884010721591402</v>
      </c>
      <c r="H16">
        <f t="shared" si="4"/>
        <v>16.711498862563069</v>
      </c>
      <c r="I16">
        <f t="shared" si="4"/>
        <v>10.488955863884076</v>
      </c>
      <c r="J16">
        <f t="shared" si="4"/>
        <v>11.75807141890315</v>
      </c>
      <c r="K16">
        <f t="shared" si="4"/>
        <v>4.5222835388424532</v>
      </c>
      <c r="L16">
        <f t="shared" si="4"/>
        <v>17.04989815516771</v>
      </c>
      <c r="M16">
        <f t="shared" si="4"/>
        <v>6.0394480356040336</v>
      </c>
      <c r="N16">
        <f t="shared" si="4"/>
        <v>12.336079094497808</v>
      </c>
      <c r="O16">
        <f t="shared" si="4"/>
        <v>24.692782169404804</v>
      </c>
      <c r="P16">
        <f t="shared" si="4"/>
        <v>11.276158912427835</v>
      </c>
      <c r="Q16">
        <f t="shared" si="4"/>
        <v>15.163793791612147</v>
      </c>
      <c r="R16">
        <f t="shared" si="4"/>
        <v>17.751613638663333</v>
      </c>
      <c r="S16">
        <f t="shared" si="4"/>
        <v>17.57554029656476</v>
      </c>
      <c r="T16">
        <f t="shared" si="4"/>
        <v>12.629858901369605</v>
      </c>
      <c r="U16">
        <f t="shared" si="4"/>
        <v>10.17992138048951</v>
      </c>
      <c r="V16">
        <f t="shared" si="4"/>
        <v>17.467833559414171</v>
      </c>
      <c r="W16">
        <f t="shared" si="4"/>
        <v>5.0757139792378947</v>
      </c>
      <c r="X16">
        <f t="shared" si="4"/>
        <v>7.1998605427585627</v>
      </c>
      <c r="Y16">
        <f t="shared" si="4"/>
        <v>4.9407953902833146</v>
      </c>
      <c r="Z16">
        <f t="shared" si="4"/>
        <v>9.5732369141402263</v>
      </c>
      <c r="AA16">
        <f t="shared" si="4"/>
        <v>2.0191595278670871</v>
      </c>
      <c r="AB16">
        <f t="shared" si="4"/>
        <v>10.560235716468425</v>
      </c>
      <c r="AC16">
        <f t="shared" si="4"/>
        <v>8.057403589317925</v>
      </c>
      <c r="AD16">
        <f t="shared" si="4"/>
        <v>4.318927322569488</v>
      </c>
      <c r="AE16">
        <f t="shared" si="4"/>
        <v>9.3873646218687323</v>
      </c>
      <c r="AF16">
        <f t="shared" si="4"/>
        <v>4.4359427272527618</v>
      </c>
      <c r="AG16">
        <f t="shared" si="4"/>
        <v>2.8528452801206194</v>
      </c>
      <c r="AH16">
        <f t="shared" si="4"/>
        <v>16.094256456090793</v>
      </c>
      <c r="AI16">
        <f t="shared" si="4"/>
        <v>6.6917082228666436</v>
      </c>
      <c r="AJ16">
        <f t="shared" si="4"/>
        <v>12.748069746778668</v>
      </c>
    </row>
    <row r="18" spans="5:36"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</row>
    <row r="20" spans="5:36"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</row>
    <row r="35" spans="1:36">
      <c r="A35" t="s">
        <v>147</v>
      </c>
    </row>
    <row r="36" spans="1:36">
      <c r="A36" t="s">
        <v>146</v>
      </c>
      <c r="E36">
        <v>1.1713228143053362</v>
      </c>
      <c r="F36">
        <v>1.0770913897952101</v>
      </c>
      <c r="G36">
        <v>1.1157828430334769</v>
      </c>
      <c r="H36">
        <v>1.0767470556380585</v>
      </c>
      <c r="I36">
        <v>1.0836101615675129</v>
      </c>
      <c r="J36">
        <v>1.131322809289399</v>
      </c>
      <c r="K36">
        <v>1.0879379401131613</v>
      </c>
      <c r="L36">
        <v>1.1239927282797602</v>
      </c>
      <c r="M36">
        <v>1.1202342949274762</v>
      </c>
      <c r="N36">
        <v>1.1626811036417755</v>
      </c>
      <c r="O36">
        <v>1.1466486038614343</v>
      </c>
      <c r="P36">
        <v>1.0415761559507077</v>
      </c>
      <c r="Q36">
        <v>1.0731359677747936</v>
      </c>
      <c r="R36">
        <v>1.0974731964658548</v>
      </c>
      <c r="S36">
        <v>1.1048887415846687</v>
      </c>
      <c r="T36">
        <v>1.1239205271292925</v>
      </c>
      <c r="U36">
        <v>1.0634303640304832</v>
      </c>
      <c r="V36">
        <v>1.0233798826389522</v>
      </c>
      <c r="W36">
        <v>1.0047017171491446</v>
      </c>
      <c r="X36">
        <v>1.0401899392769918</v>
      </c>
      <c r="Y36">
        <v>1.0750688504947987</v>
      </c>
      <c r="Z36">
        <v>1.080355826040156</v>
      </c>
      <c r="AA36">
        <v>1.045727511494444</v>
      </c>
      <c r="AB36">
        <v>0.98623350306837831</v>
      </c>
      <c r="AC36">
        <v>1.0601499557389535</v>
      </c>
      <c r="AD36">
        <v>1.0364491858607427</v>
      </c>
      <c r="AE36">
        <v>1.101104951495097</v>
      </c>
      <c r="AF36">
        <v>1.0617194681933273</v>
      </c>
      <c r="AG36">
        <v>0.97615096898829667</v>
      </c>
      <c r="AH36">
        <v>1.0538900416697505</v>
      </c>
      <c r="AI36">
        <v>1.0503053077439477</v>
      </c>
      <c r="AJ36">
        <v>1.0678572775033699</v>
      </c>
    </row>
    <row r="39" spans="1:36">
      <c r="A39" t="s">
        <v>156</v>
      </c>
    </row>
    <row r="40" spans="1:36">
      <c r="A40" t="s">
        <v>146</v>
      </c>
      <c r="E40">
        <v>1.3682928347117969</v>
      </c>
      <c r="F40">
        <v>1.094175822907655</v>
      </c>
      <c r="G40">
        <v>1.168840107215914</v>
      </c>
      <c r="H40">
        <v>1.1671149886256307</v>
      </c>
      <c r="I40">
        <v>1.1048895586388408</v>
      </c>
      <c r="J40">
        <v>1.1175807141890315</v>
      </c>
      <c r="K40">
        <v>1.0452228353884245</v>
      </c>
      <c r="L40">
        <v>1.1704989815516771</v>
      </c>
      <c r="M40">
        <v>1.0603944803560403</v>
      </c>
      <c r="N40">
        <v>1.1233607909449781</v>
      </c>
      <c r="O40">
        <v>1.246927821694048</v>
      </c>
      <c r="P40">
        <v>1.1127615891242784</v>
      </c>
      <c r="Q40">
        <v>1.1516379379161215</v>
      </c>
      <c r="R40">
        <v>1.1775161363866333</v>
      </c>
      <c r="S40">
        <v>1.1757554029656476</v>
      </c>
      <c r="T40">
        <v>1.1262985890136961</v>
      </c>
      <c r="U40">
        <v>1.1017992138048951</v>
      </c>
      <c r="V40">
        <v>1.1746783355941417</v>
      </c>
      <c r="W40">
        <v>1.0507571397923789</v>
      </c>
      <c r="X40">
        <v>1.0719986054275856</v>
      </c>
      <c r="Y40">
        <v>1.0494079539028331</v>
      </c>
      <c r="Z40">
        <v>1.0957323691414023</v>
      </c>
      <c r="AA40">
        <v>1.0201915952786709</v>
      </c>
      <c r="AB40">
        <v>1.1056023571646842</v>
      </c>
      <c r="AC40">
        <v>1.0805740358931792</v>
      </c>
      <c r="AD40">
        <v>1.0431892732256949</v>
      </c>
      <c r="AE40">
        <v>1.0938736462186873</v>
      </c>
      <c r="AF40">
        <v>1.0443594272725276</v>
      </c>
      <c r="AG40">
        <v>1.0285284528012062</v>
      </c>
      <c r="AH40">
        <v>1.1609425645609079</v>
      </c>
      <c r="AI40">
        <v>1.0669170822286664</v>
      </c>
      <c r="AJ40">
        <v>1.1274806974677867</v>
      </c>
    </row>
    <row r="41" spans="1:36">
      <c r="D41">
        <v>1980</v>
      </c>
      <c r="E41">
        <v>1981</v>
      </c>
      <c r="F41">
        <v>1982</v>
      </c>
      <c r="G41">
        <v>1983</v>
      </c>
      <c r="H41">
        <v>1984</v>
      </c>
      <c r="I41">
        <v>1985</v>
      </c>
      <c r="J41">
        <v>1986</v>
      </c>
      <c r="K41">
        <v>1987</v>
      </c>
      <c r="L41">
        <v>1988</v>
      </c>
      <c r="M41">
        <v>1989</v>
      </c>
      <c r="N41">
        <v>1990</v>
      </c>
      <c r="O41">
        <v>1991</v>
      </c>
      <c r="P41">
        <v>1992</v>
      </c>
      <c r="Q41">
        <v>1993</v>
      </c>
      <c r="R41">
        <v>1994</v>
      </c>
      <c r="S41">
        <v>1995</v>
      </c>
      <c r="T41">
        <v>1996</v>
      </c>
      <c r="U41">
        <v>1997</v>
      </c>
      <c r="V41">
        <v>1998</v>
      </c>
      <c r="W41">
        <v>1999</v>
      </c>
      <c r="X41">
        <v>2000</v>
      </c>
      <c r="Y41">
        <v>2001</v>
      </c>
      <c r="Z41">
        <v>2002</v>
      </c>
      <c r="AA41">
        <v>2003</v>
      </c>
      <c r="AB41">
        <v>2004</v>
      </c>
      <c r="AC41">
        <v>2005</v>
      </c>
      <c r="AD41">
        <v>2006</v>
      </c>
      <c r="AE41">
        <v>2007</v>
      </c>
      <c r="AF41">
        <v>2008</v>
      </c>
      <c r="AG41">
        <v>2009</v>
      </c>
      <c r="AH41">
        <v>2010</v>
      </c>
      <c r="AI41">
        <v>2011</v>
      </c>
      <c r="AJ41">
        <v>2012</v>
      </c>
    </row>
    <row r="42" spans="1:36">
      <c r="A42" s="17" t="s">
        <v>159</v>
      </c>
      <c r="C42" t="s">
        <v>157</v>
      </c>
      <c r="D42">
        <v>100</v>
      </c>
      <c r="E42">
        <f>+D42*E40</f>
        <v>136.82928347117968</v>
      </c>
      <c r="F42">
        <f>+E42*F40</f>
        <v>149.71529383994283</v>
      </c>
      <c r="G42">
        <f t="shared" ref="G42:AJ42" si="5">+F42*G40</f>
        <v>174.99324010374085</v>
      </c>
      <c r="H42">
        <f t="shared" si="5"/>
        <v>204.23723343323977</v>
      </c>
      <c r="I42">
        <f t="shared" si="5"/>
        <v>225.65958670567016</v>
      </c>
      <c r="J42">
        <f t="shared" si="5"/>
        <v>252.19280207412453</v>
      </c>
      <c r="K42">
        <f t="shared" si="5"/>
        <v>263.59767564846817</v>
      </c>
      <c r="L42">
        <f t="shared" si="5"/>
        <v>308.5408108859213</v>
      </c>
      <c r="M42">
        <f t="shared" si="5"/>
        <v>327.17497282800781</v>
      </c>
      <c r="N42">
        <f t="shared" si="5"/>
        <v>367.53553625347257</v>
      </c>
      <c r="O42">
        <f t="shared" si="5"/>
        <v>458.29028561569635</v>
      </c>
      <c r="P42">
        <f t="shared" si="5"/>
        <v>509.96782650194166</v>
      </c>
      <c r="Q42">
        <f t="shared" si="5"/>
        <v>587.29829611626246</v>
      </c>
      <c r="R42">
        <f t="shared" si="5"/>
        <v>691.55322054927433</v>
      </c>
      <c r="S42">
        <f t="shared" si="5"/>
        <v>813.09743549910343</v>
      </c>
      <c r="T42">
        <f t="shared" si="5"/>
        <v>915.79049433329499</v>
      </c>
      <c r="U42">
        <f t="shared" si="5"/>
        <v>1009.0172466664206</v>
      </c>
      <c r="V42">
        <f t="shared" si="5"/>
        <v>1185.2706998998945</v>
      </c>
      <c r="W42">
        <f t="shared" si="5"/>
        <v>1245.4316505065242</v>
      </c>
      <c r="X42">
        <f t="shared" si="5"/>
        <v>1335.1009924983703</v>
      </c>
      <c r="Y42">
        <f t="shared" si="5"/>
        <v>1401.0656007913565</v>
      </c>
      <c r="Z42">
        <f t="shared" si="5"/>
        <v>1535.1929300776351</v>
      </c>
      <c r="AA42">
        <f t="shared" si="5"/>
        <v>1566.1909243964396</v>
      </c>
      <c r="AB42">
        <f t="shared" si="5"/>
        <v>1731.5843777826394</v>
      </c>
      <c r="AC42">
        <f t="shared" si="5"/>
        <v>1871.1051195901662</v>
      </c>
      <c r="AD42">
        <f t="shared" si="5"/>
        <v>1951.9167898341423</v>
      </c>
      <c r="AE42">
        <f t="shared" si="5"/>
        <v>2135.1503360113484</v>
      </c>
      <c r="AF42">
        <f t="shared" si="5"/>
        <v>2229.8643820575567</v>
      </c>
      <c r="AG42">
        <f t="shared" si="5"/>
        <v>2293.4789628341764</v>
      </c>
      <c r="AH42">
        <f t="shared" si="5"/>
        <v>2662.5973488792001</v>
      </c>
      <c r="AI42">
        <f t="shared" si="5"/>
        <v>2840.770594615979</v>
      </c>
      <c r="AJ42">
        <f t="shared" si="5"/>
        <v>3202.9140113636031</v>
      </c>
    </row>
    <row r="43" spans="1:36">
      <c r="C43" t="s">
        <v>158</v>
      </c>
      <c r="D43">
        <v>100</v>
      </c>
      <c r="E43">
        <f>+D43*E36</f>
        <v>117.13228143053362</v>
      </c>
      <c r="F43">
        <f>+E43*F36</f>
        <v>126.16217179589715</v>
      </c>
      <c r="G43">
        <f t="shared" ref="G43:AJ43" si="6">+F43*G36</f>
        <v>140.76958672970406</v>
      </c>
      <c r="H43">
        <f t="shared" si="6"/>
        <v>151.57323803459516</v>
      </c>
      <c r="I43">
        <f t="shared" si="6"/>
        <v>164.24630095597877</v>
      </c>
      <c r="J43">
        <f t="shared" si="6"/>
        <v>185.81558661291001</v>
      </c>
      <c r="K43">
        <f t="shared" si="6"/>
        <v>202.15582654056803</v>
      </c>
      <c r="L43">
        <f t="shared" si="6"/>
        <v>227.221679010983</v>
      </c>
      <c r="M43">
        <f t="shared" si="6"/>
        <v>254.54151737910584</v>
      </c>
      <c r="N43">
        <f t="shared" si="6"/>
        <v>295.95061234899094</v>
      </c>
      <c r="O43">
        <f t="shared" si="6"/>
        <v>339.35135646190702</v>
      </c>
      <c r="P43">
        <f t="shared" si="6"/>
        <v>353.4602813802515</v>
      </c>
      <c r="Q43">
        <f t="shared" si="6"/>
        <v>379.31094112894704</v>
      </c>
      <c r="R43">
        <f t="shared" si="6"/>
        <v>416.28359101525717</v>
      </c>
      <c r="S43">
        <f t="shared" si="6"/>
        <v>459.94705301919436</v>
      </c>
      <c r="T43">
        <f t="shared" si="6"/>
        <v>516.94393428089757</v>
      </c>
      <c r="U43">
        <f t="shared" si="6"/>
        <v>549.73387621568509</v>
      </c>
      <c r="V43">
        <f t="shared" si="6"/>
        <v>562.58658972426406</v>
      </c>
      <c r="W43">
        <f t="shared" si="6"/>
        <v>565.23171274104936</v>
      </c>
      <c r="X43">
        <f t="shared" si="6"/>
        <v>587.94834095354224</v>
      </c>
      <c r="Y43">
        <f t="shared" si="6"/>
        <v>632.08494705924863</v>
      </c>
      <c r="Z43">
        <f t="shared" si="6"/>
        <v>682.87665510774286</v>
      </c>
      <c r="AA43">
        <f t="shared" si="6"/>
        <v>714.10290520346962</v>
      </c>
      <c r="AB43">
        <f t="shared" si="6"/>
        <v>704.27220975012392</v>
      </c>
      <c r="AC43">
        <f t="shared" si="6"/>
        <v>746.6341519947689</v>
      </c>
      <c r="AD43">
        <f t="shared" si="6"/>
        <v>773.84835897080427</v>
      </c>
      <c r="AE43">
        <f t="shared" si="6"/>
        <v>852.08825976910782</v>
      </c>
      <c r="AF43">
        <f t="shared" si="6"/>
        <v>904.67869401583494</v>
      </c>
      <c r="AG43">
        <f t="shared" si="6"/>
        <v>883.10298378662401</v>
      </c>
      <c r="AH43">
        <f t="shared" si="6"/>
        <v>930.69344038156623</v>
      </c>
      <c r="AI43">
        <f t="shared" si="6"/>
        <v>977.51226031523436</v>
      </c>
      <c r="AJ43">
        <f t="shared" si="6"/>
        <v>1043.8435810263916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3"/>
  <sheetViews>
    <sheetView topLeftCell="A69" zoomScale="114" workbookViewId="0">
      <selection activeCell="B80" sqref="B80"/>
    </sheetView>
  </sheetViews>
  <sheetFormatPr defaultColWidth="11.453125" defaultRowHeight="14.5"/>
  <sheetData>
    <row r="1" spans="1:36" s="4" customFormat="1" ht="13">
      <c r="A1" s="1" t="s">
        <v>94</v>
      </c>
      <c r="B1" s="1" t="s">
        <v>95</v>
      </c>
      <c r="C1" s="2" t="s">
        <v>96</v>
      </c>
      <c r="D1" s="3" t="s">
        <v>62</v>
      </c>
      <c r="E1" s="3" t="s">
        <v>63</v>
      </c>
      <c r="F1" s="3" t="s">
        <v>64</v>
      </c>
      <c r="G1" s="3" t="s">
        <v>65</v>
      </c>
      <c r="H1" s="3" t="s">
        <v>66</v>
      </c>
      <c r="I1" s="3" t="s">
        <v>67</v>
      </c>
      <c r="J1" s="3" t="s">
        <v>68</v>
      </c>
      <c r="K1" s="3" t="s">
        <v>69</v>
      </c>
      <c r="L1" s="3" t="s">
        <v>70</v>
      </c>
      <c r="M1" s="3" t="s">
        <v>71</v>
      </c>
      <c r="N1" s="3" t="s">
        <v>72</v>
      </c>
      <c r="O1" s="3" t="s">
        <v>73</v>
      </c>
      <c r="P1" s="3" t="s">
        <v>74</v>
      </c>
      <c r="Q1" s="3" t="s">
        <v>75</v>
      </c>
      <c r="R1" s="3" t="s">
        <v>76</v>
      </c>
      <c r="S1" s="3" t="s">
        <v>77</v>
      </c>
      <c r="T1" s="3" t="s">
        <v>78</v>
      </c>
      <c r="U1" s="3" t="s">
        <v>79</v>
      </c>
      <c r="V1" s="3" t="s">
        <v>80</v>
      </c>
      <c r="W1" s="3" t="s">
        <v>81</v>
      </c>
      <c r="X1" s="3" t="s">
        <v>82</v>
      </c>
      <c r="Y1" s="3" t="s">
        <v>83</v>
      </c>
      <c r="Z1" s="3" t="s">
        <v>84</v>
      </c>
      <c r="AA1" s="3" t="s">
        <v>85</v>
      </c>
      <c r="AB1" s="3" t="s">
        <v>86</v>
      </c>
      <c r="AC1" s="3" t="s">
        <v>87</v>
      </c>
      <c r="AD1" s="3" t="s">
        <v>88</v>
      </c>
      <c r="AE1" s="3" t="s">
        <v>89</v>
      </c>
      <c r="AF1" s="3" t="s">
        <v>90</v>
      </c>
      <c r="AG1" s="3" t="s">
        <v>91</v>
      </c>
      <c r="AH1" s="3" t="s">
        <v>92</v>
      </c>
      <c r="AI1" s="3" t="s">
        <v>93</v>
      </c>
      <c r="AJ1" s="3" t="s">
        <v>97</v>
      </c>
    </row>
    <row r="2" spans="1:36" s="10" customFormat="1">
      <c r="A2" s="8" t="s">
        <v>0</v>
      </c>
      <c r="B2" s="8" t="s">
        <v>1</v>
      </c>
      <c r="C2" s="9">
        <v>1</v>
      </c>
      <c r="D2" s="7">
        <v>73.824324585246288</v>
      </c>
      <c r="E2" s="7">
        <v>90.580462270172788</v>
      </c>
      <c r="F2" s="7">
        <v>95.382818354530912</v>
      </c>
      <c r="G2" s="7">
        <v>102.37049942438776</v>
      </c>
      <c r="H2" s="7">
        <v>97.164102946579476</v>
      </c>
      <c r="I2" s="7">
        <v>99.516419144099245</v>
      </c>
      <c r="J2" s="7">
        <v>99.919131570465197</v>
      </c>
      <c r="K2" s="7">
        <v>90.067701913833545</v>
      </c>
      <c r="L2" s="7">
        <v>98.176244794451804</v>
      </c>
      <c r="M2" s="7">
        <v>92.796275879568839</v>
      </c>
      <c r="N2" s="7">
        <v>88.066431901800684</v>
      </c>
      <c r="O2" s="7">
        <v>97.164698685291427</v>
      </c>
      <c r="P2" s="7">
        <v>103.70700619927533</v>
      </c>
      <c r="Q2" s="7">
        <v>95.139381442944227</v>
      </c>
      <c r="R2" s="7">
        <v>94.330323995778912</v>
      </c>
      <c r="S2" s="7">
        <v>97.885724515585309</v>
      </c>
      <c r="T2" s="7">
        <v>99.435456371276842</v>
      </c>
      <c r="U2" s="7">
        <v>102.58982545516733</v>
      </c>
      <c r="V2" s="7">
        <v>92.013777210039834</v>
      </c>
      <c r="W2" s="7">
        <v>98.441046241125022</v>
      </c>
      <c r="X2" s="7">
        <v>100</v>
      </c>
      <c r="Y2" s="7">
        <v>99.318310217962306</v>
      </c>
      <c r="Z2" s="7">
        <v>99.674325919977207</v>
      </c>
      <c r="AA2" s="7">
        <v>94.710695246016698</v>
      </c>
      <c r="AB2" s="7">
        <v>103.99619519155141</v>
      </c>
      <c r="AC2" s="7">
        <v>112.97912185349325</v>
      </c>
      <c r="AD2" s="7">
        <v>109.41973928906981</v>
      </c>
      <c r="AE2" s="7">
        <v>119.41013518068144</v>
      </c>
      <c r="AF2" s="7">
        <v>129.87218582836454</v>
      </c>
      <c r="AG2" s="7">
        <v>128.88309074232896</v>
      </c>
      <c r="AH2" s="7">
        <v>126.18592482977465</v>
      </c>
      <c r="AI2" s="7">
        <v>125.95347680028691</v>
      </c>
      <c r="AJ2" s="7">
        <v>129.17927449864285</v>
      </c>
    </row>
    <row r="3" spans="1:36" s="10" customFormat="1">
      <c r="A3" s="8" t="s">
        <v>2</v>
      </c>
      <c r="B3" s="8" t="s">
        <v>3</v>
      </c>
      <c r="C3" s="9">
        <v>2</v>
      </c>
      <c r="D3" s="7">
        <v>63.243337552911406</v>
      </c>
      <c r="E3" s="7">
        <v>61.297520459786355</v>
      </c>
      <c r="F3" s="7">
        <v>53.899458451345659</v>
      </c>
      <c r="G3" s="7">
        <v>54.716300442086386</v>
      </c>
      <c r="H3" s="7">
        <v>45.432013441815009</v>
      </c>
      <c r="I3" s="7">
        <v>45.825534158343388</v>
      </c>
      <c r="J3" s="7">
        <v>40.228988271570785</v>
      </c>
      <c r="K3" s="7">
        <v>41.566793811339494</v>
      </c>
      <c r="L3" s="7">
        <v>51.515771323558127</v>
      </c>
      <c r="M3" s="7">
        <v>72.086465461410768</v>
      </c>
      <c r="N3" s="7">
        <v>74.506372285820404</v>
      </c>
      <c r="O3" s="7">
        <v>93.401033000246642</v>
      </c>
      <c r="P3" s="7">
        <v>83.362745381225594</v>
      </c>
      <c r="Q3" s="7">
        <v>85.367080850931487</v>
      </c>
      <c r="R3" s="7">
        <v>108.86747814852392</v>
      </c>
      <c r="S3" s="7">
        <v>113.57028072068636</v>
      </c>
      <c r="T3" s="7">
        <v>119.0972292940512</v>
      </c>
      <c r="U3" s="7">
        <v>120.84017852684741</v>
      </c>
      <c r="V3" s="7">
        <v>102.59871404345814</v>
      </c>
      <c r="W3" s="7">
        <v>100.06220113785429</v>
      </c>
      <c r="X3" s="7">
        <v>100</v>
      </c>
      <c r="Y3" s="7">
        <v>91.21720936640628</v>
      </c>
      <c r="Z3" s="7">
        <v>80.487992117726648</v>
      </c>
      <c r="AA3" s="7">
        <v>77.531244582906055</v>
      </c>
      <c r="AB3" s="7">
        <v>76.43990777386901</v>
      </c>
      <c r="AC3" s="7">
        <v>71.295804300001265</v>
      </c>
      <c r="AD3" s="7">
        <v>69.607267580676506</v>
      </c>
      <c r="AE3" s="7">
        <v>80.315486770220303</v>
      </c>
      <c r="AF3" s="7">
        <v>79.033528042953606</v>
      </c>
      <c r="AG3" s="7">
        <v>70.128912090206214</v>
      </c>
      <c r="AH3" s="7">
        <v>63.767490796263026</v>
      </c>
      <c r="AI3" s="7">
        <v>62.881455357267924</v>
      </c>
      <c r="AJ3" s="7">
        <v>66.455145267256057</v>
      </c>
    </row>
    <row r="4" spans="1:36" s="10" customFormat="1">
      <c r="A4" s="8" t="s">
        <v>101</v>
      </c>
      <c r="B4" s="8" t="s">
        <v>102</v>
      </c>
      <c r="C4" s="11" t="s">
        <v>103</v>
      </c>
      <c r="D4" s="16">
        <v>49.110579300186771</v>
      </c>
      <c r="E4" s="16">
        <v>53.531503338126853</v>
      </c>
      <c r="F4" s="16">
        <v>53.055258962524846</v>
      </c>
      <c r="G4" s="16">
        <v>55.08614919315017</v>
      </c>
      <c r="H4" s="16">
        <v>59.136607002460465</v>
      </c>
      <c r="I4" s="16">
        <v>58.160116660252228</v>
      </c>
      <c r="J4" s="16">
        <v>62.101005488037146</v>
      </c>
      <c r="K4" s="16">
        <v>62.514851281279661</v>
      </c>
      <c r="L4" s="16">
        <v>64.821291329799664</v>
      </c>
      <c r="M4" s="16">
        <v>61.782728449154234</v>
      </c>
      <c r="N4" s="16">
        <v>63.698282414357102</v>
      </c>
      <c r="O4" s="16">
        <v>65.29389521447014</v>
      </c>
      <c r="P4" s="16">
        <v>65.42760268023838</v>
      </c>
      <c r="Q4" s="16">
        <v>67.943601601758729</v>
      </c>
      <c r="R4" s="16">
        <v>72.401598015638115</v>
      </c>
      <c r="S4" s="16">
        <v>76.845105379817809</v>
      </c>
      <c r="T4" s="16">
        <v>78.888958325851092</v>
      </c>
      <c r="U4" s="16">
        <v>80.62709375756026</v>
      </c>
      <c r="V4" s="16">
        <v>79.452473207836718</v>
      </c>
      <c r="W4" s="16">
        <v>91.615389482742884</v>
      </c>
      <c r="X4" s="16">
        <v>100</v>
      </c>
      <c r="Y4" s="16">
        <v>99.579069266486442</v>
      </c>
      <c r="Z4" s="16">
        <v>103.72525538397201</v>
      </c>
      <c r="AA4" s="16">
        <v>104.92940652314036</v>
      </c>
      <c r="AB4" s="16">
        <v>107.9818448041989</v>
      </c>
      <c r="AC4" s="16">
        <v>112.17094314610448</v>
      </c>
      <c r="AD4" s="16">
        <v>116.79628089952642</v>
      </c>
      <c r="AE4" s="16">
        <v>121.26609047995511</v>
      </c>
      <c r="AF4" s="16">
        <v>121.23945147068855</v>
      </c>
      <c r="AG4" s="16">
        <v>115.1423054523989</v>
      </c>
      <c r="AH4" s="16">
        <v>123.37451972355618</v>
      </c>
      <c r="AI4" s="16">
        <v>127.56833542420519</v>
      </c>
      <c r="AJ4" s="16">
        <v>129.9442051992981</v>
      </c>
    </row>
    <row r="5" spans="1:36" s="10" customFormat="1">
      <c r="A5" s="8" t="s">
        <v>30</v>
      </c>
      <c r="B5" s="8" t="s">
        <v>31</v>
      </c>
      <c r="C5" s="9">
        <v>16</v>
      </c>
      <c r="D5" s="7">
        <v>65.39539664990879</v>
      </c>
      <c r="E5" s="7">
        <v>70.3404068015262</v>
      </c>
      <c r="F5" s="7">
        <v>65.712340837303358</v>
      </c>
      <c r="G5" s="7">
        <v>74.464662772183274</v>
      </c>
      <c r="H5" s="7">
        <v>80.535979834707859</v>
      </c>
      <c r="I5" s="7">
        <v>86.638002375270332</v>
      </c>
      <c r="J5" s="7">
        <v>104.03466768100074</v>
      </c>
      <c r="K5" s="7">
        <v>106.18024180861048</v>
      </c>
      <c r="L5" s="7">
        <v>107.29159469591269</v>
      </c>
      <c r="M5" s="7">
        <v>105.55563448971566</v>
      </c>
      <c r="N5" s="7">
        <v>110.71267525965187</v>
      </c>
      <c r="O5" s="7">
        <v>110.44375910180493</v>
      </c>
      <c r="P5" s="7">
        <v>104.321753174664</v>
      </c>
      <c r="Q5" s="7">
        <v>102.45191929451623</v>
      </c>
      <c r="R5" s="7">
        <v>98.270902938368891</v>
      </c>
      <c r="S5" s="7">
        <v>100.48127689596296</v>
      </c>
      <c r="T5" s="7">
        <v>94.809151362100991</v>
      </c>
      <c r="U5" s="7">
        <v>98.669807649442404</v>
      </c>
      <c r="V5" s="7">
        <v>96.243698511160602</v>
      </c>
      <c r="W5" s="7">
        <v>95.376543401082742</v>
      </c>
      <c r="X5" s="7">
        <v>100</v>
      </c>
      <c r="Y5" s="7">
        <v>101.465991866309</v>
      </c>
      <c r="Z5" s="7">
        <v>105.36385574282052</v>
      </c>
      <c r="AA5" s="7">
        <v>97.375263007013473</v>
      </c>
      <c r="AB5" s="7">
        <v>100.06705473971415</v>
      </c>
      <c r="AC5" s="7">
        <v>104.73533318400143</v>
      </c>
      <c r="AD5" s="7">
        <v>100.02676473393994</v>
      </c>
      <c r="AE5" s="7">
        <v>93.381119980189752</v>
      </c>
      <c r="AF5" s="7">
        <v>92.899470627773582</v>
      </c>
      <c r="AG5" s="7">
        <v>91.714048144613159</v>
      </c>
      <c r="AH5" s="7">
        <v>98.495709405870898</v>
      </c>
      <c r="AI5" s="7">
        <v>99.596626180692013</v>
      </c>
      <c r="AJ5" s="7">
        <v>98.872113648025461</v>
      </c>
    </row>
    <row r="6" spans="1:36">
      <c r="A6" t="s">
        <v>106</v>
      </c>
      <c r="E6">
        <v>0.36376577450980369</v>
      </c>
      <c r="F6">
        <v>0.35877543636396209</v>
      </c>
      <c r="G6">
        <v>0.33702470263892736</v>
      </c>
      <c r="H6">
        <v>0.31050710595343389</v>
      </c>
      <c r="I6">
        <v>0.29878834037112356</v>
      </c>
      <c r="J6">
        <v>0.28062456858013729</v>
      </c>
      <c r="K6">
        <v>0.24989625858292225</v>
      </c>
      <c r="L6">
        <v>0.23739788613626739</v>
      </c>
      <c r="M6">
        <v>0.23591670555950831</v>
      </c>
      <c r="N6">
        <v>0.23143386006346653</v>
      </c>
      <c r="O6">
        <v>0.21825320164822748</v>
      </c>
      <c r="P6">
        <v>0.20845933444983217</v>
      </c>
      <c r="Q6">
        <v>0.19948319466460152</v>
      </c>
      <c r="R6">
        <v>0.18695740175738859</v>
      </c>
      <c r="S6">
        <v>0.17853879486914476</v>
      </c>
      <c r="T6">
        <v>0.17141469254637567</v>
      </c>
      <c r="U6">
        <v>0.16406699805517261</v>
      </c>
      <c r="V6">
        <v>0.1518435369821684</v>
      </c>
      <c r="W6">
        <v>0.14470634556339274</v>
      </c>
      <c r="X6">
        <v>0.13759034494945555</v>
      </c>
      <c r="Y6">
        <v>0.1295287974831103</v>
      </c>
      <c r="Z6">
        <v>0.12443934753018043</v>
      </c>
      <c r="AA6">
        <v>0.11714718110247738</v>
      </c>
      <c r="AB6">
        <v>0.11072267448027175</v>
      </c>
      <c r="AC6">
        <v>0.10334678836641649</v>
      </c>
      <c r="AD6">
        <v>9.7697205960074807E-2</v>
      </c>
      <c r="AE6">
        <v>9.2518707011889162E-2</v>
      </c>
      <c r="AF6">
        <v>8.6255664566095014E-2</v>
      </c>
      <c r="AG6">
        <v>8.4674567524198344E-2</v>
      </c>
      <c r="AH6">
        <v>8.0333296266707738E-2</v>
      </c>
      <c r="AI6">
        <v>7.4664145644714006E-2</v>
      </c>
      <c r="AJ6">
        <v>7.1670324069900287E-2</v>
      </c>
    </row>
    <row r="7" spans="1:36">
      <c r="A7" t="s">
        <v>107</v>
      </c>
      <c r="E7">
        <v>4.270290325438407E-2</v>
      </c>
      <c r="F7">
        <v>3.9688521108296307E-2</v>
      </c>
      <c r="G7">
        <v>3.573425075160646E-2</v>
      </c>
      <c r="H7">
        <v>3.2789421535699734E-2</v>
      </c>
      <c r="I7">
        <v>3.1474405141061104E-2</v>
      </c>
      <c r="J7">
        <v>3.1175578617282783E-2</v>
      </c>
      <c r="K7">
        <v>2.9346902871869286E-2</v>
      </c>
      <c r="L7">
        <v>2.5979121608218053E-2</v>
      </c>
      <c r="M7">
        <v>2.2874141567049887E-2</v>
      </c>
      <c r="N7">
        <v>2.1393065097559436E-2</v>
      </c>
      <c r="O7">
        <v>2.0972922084234187E-2</v>
      </c>
      <c r="P7">
        <v>1.8230735926515921E-2</v>
      </c>
      <c r="Q7">
        <v>1.5191588997716599E-2</v>
      </c>
      <c r="R7">
        <v>1.5093744809107992E-2</v>
      </c>
      <c r="S7">
        <v>1.5900735608220327E-2</v>
      </c>
      <c r="T7">
        <v>1.5597926933750294E-2</v>
      </c>
      <c r="U7">
        <v>1.4932316390870573E-2</v>
      </c>
      <c r="V7">
        <v>1.3906226372538955E-2</v>
      </c>
      <c r="W7">
        <v>1.2246589467929999E-2</v>
      </c>
      <c r="X7">
        <v>1.1087209643908892E-2</v>
      </c>
      <c r="Y7">
        <v>1.0546072296434079E-2</v>
      </c>
      <c r="Z7">
        <v>1.0241855550374757E-2</v>
      </c>
      <c r="AA7">
        <v>9.8693085837064532E-3</v>
      </c>
      <c r="AB7">
        <v>9.4763112445896431E-3</v>
      </c>
      <c r="AC7">
        <v>9.7448050979759698E-3</v>
      </c>
      <c r="AD7">
        <v>1.0094995697150517E-2</v>
      </c>
      <c r="AE7">
        <v>9.9508594912600737E-3</v>
      </c>
      <c r="AF7">
        <v>1.0721987368573802E-2</v>
      </c>
      <c r="AG7">
        <v>1.0771205331167408E-2</v>
      </c>
      <c r="AH7">
        <v>9.1917957150833285E-3</v>
      </c>
      <c r="AI7">
        <v>8.1805302930560118E-3</v>
      </c>
      <c r="AJ7">
        <v>7.8970306548180151E-3</v>
      </c>
    </row>
    <row r="8" spans="1:36">
      <c r="A8" t="s">
        <v>112</v>
      </c>
      <c r="E8">
        <v>0.54407534627616294</v>
      </c>
      <c r="F8">
        <v>0.54916024088383553</v>
      </c>
      <c r="G8">
        <v>0.57005109860314307</v>
      </c>
      <c r="H8">
        <v>0.59390237423628389</v>
      </c>
      <c r="I8">
        <v>0.60386549913294263</v>
      </c>
      <c r="J8">
        <v>0.61872875751534273</v>
      </c>
      <c r="K8">
        <v>0.65055685117460915</v>
      </c>
      <c r="L8">
        <v>0.6725598276116137</v>
      </c>
      <c r="M8">
        <v>0.68182344407173456</v>
      </c>
      <c r="N8">
        <v>0.69060316976117764</v>
      </c>
      <c r="O8">
        <v>0.7070024808127171</v>
      </c>
      <c r="P8">
        <v>0.71845833738271936</v>
      </c>
      <c r="Q8">
        <v>0.72725448217526889</v>
      </c>
      <c r="R8">
        <v>0.73888335966109753</v>
      </c>
      <c r="S8">
        <v>0.74853603685272729</v>
      </c>
      <c r="T8">
        <v>0.75692945895346431</v>
      </c>
      <c r="U8">
        <v>0.76298515007984014</v>
      </c>
      <c r="V8">
        <v>0.77226718822240414</v>
      </c>
      <c r="W8">
        <v>0.77589742997138433</v>
      </c>
      <c r="X8">
        <v>0.78204602861490191</v>
      </c>
      <c r="Y8">
        <v>0.78752946423277748</v>
      </c>
      <c r="Z8">
        <v>0.78848600022815973</v>
      </c>
      <c r="AA8">
        <v>0.79400506291772166</v>
      </c>
      <c r="AB8">
        <v>0.80543490037864973</v>
      </c>
      <c r="AC8">
        <v>0.81873947314348527</v>
      </c>
      <c r="AD8">
        <v>0.82407851650983277</v>
      </c>
      <c r="AE8">
        <v>0.83003598222407082</v>
      </c>
      <c r="AF8">
        <v>0.84872990620460187</v>
      </c>
      <c r="AG8">
        <v>0.85583344298548059</v>
      </c>
      <c r="AH8">
        <v>0.85453728894654435</v>
      </c>
      <c r="AI8">
        <v>0.86267985930060676</v>
      </c>
      <c r="AJ8">
        <v>0.87010516954857842</v>
      </c>
    </row>
    <row r="9" spans="1:36">
      <c r="A9" t="s">
        <v>113</v>
      </c>
      <c r="E9">
        <v>4.9455975959649373E-2</v>
      </c>
      <c r="F9">
        <v>5.2375801643906081E-2</v>
      </c>
      <c r="G9">
        <v>5.7189948006323141E-2</v>
      </c>
      <c r="H9">
        <v>6.280109827458237E-2</v>
      </c>
      <c r="I9">
        <v>6.5871755354872594E-2</v>
      </c>
      <c r="J9">
        <v>6.9471095287237161E-2</v>
      </c>
      <c r="K9">
        <v>7.0199987370599251E-2</v>
      </c>
      <c r="L9">
        <v>6.4063164643900869E-2</v>
      </c>
      <c r="M9">
        <v>5.9385708801707293E-2</v>
      </c>
      <c r="N9">
        <v>5.6569905077796301E-2</v>
      </c>
      <c r="O9">
        <v>5.3771395454821194E-2</v>
      </c>
      <c r="P9">
        <v>5.4851592240932556E-2</v>
      </c>
      <c r="Q9">
        <v>5.8070734162412929E-2</v>
      </c>
      <c r="R9">
        <v>5.9065493772405851E-2</v>
      </c>
      <c r="S9">
        <v>5.7024432669907643E-2</v>
      </c>
      <c r="T9">
        <v>5.6057921566409763E-2</v>
      </c>
      <c r="U9">
        <v>5.801553547411667E-2</v>
      </c>
      <c r="V9">
        <v>6.1983048422888543E-2</v>
      </c>
      <c r="W9">
        <v>6.7149634997292901E-2</v>
      </c>
      <c r="X9">
        <v>6.9276416791733672E-2</v>
      </c>
      <c r="Y9">
        <v>7.2395665987678132E-2</v>
      </c>
      <c r="Z9">
        <v>7.6832796691285135E-2</v>
      </c>
      <c r="AA9">
        <v>7.8978447396094525E-2</v>
      </c>
      <c r="AB9">
        <v>7.4366113896488908E-2</v>
      </c>
      <c r="AC9">
        <v>6.8168933392122294E-2</v>
      </c>
      <c r="AD9">
        <v>6.8129281832941868E-2</v>
      </c>
      <c r="AE9">
        <v>6.749445127277999E-2</v>
      </c>
      <c r="AF9">
        <v>5.4292441860729269E-2</v>
      </c>
      <c r="AG9">
        <v>4.8720784159153679E-2</v>
      </c>
      <c r="AH9">
        <v>5.5937619071664599E-2</v>
      </c>
      <c r="AI9">
        <v>5.4475464761623238E-2</v>
      </c>
      <c r="AJ9">
        <v>5.0327475726703264E-2</v>
      </c>
    </row>
    <row r="10" spans="1:36">
      <c r="A10" t="s">
        <v>145</v>
      </c>
      <c r="E10">
        <f>((E2/D2)^E6)</f>
        <v>1.0772466468197706</v>
      </c>
      <c r="F10">
        <f t="shared" ref="F10:AJ13" si="0">((F2/E2)^F6)</f>
        <v>1.0187071366005196</v>
      </c>
      <c r="G10">
        <f>((G2/F2)^G6)</f>
        <v>1.0241138339281262</v>
      </c>
      <c r="H10">
        <f t="shared" si="0"/>
        <v>0.98392302041967195</v>
      </c>
      <c r="I10">
        <f>((I2/H2)^I6)</f>
        <v>1.0071730137278407</v>
      </c>
      <c r="J10">
        <f t="shared" si="0"/>
        <v>1.001133952463735</v>
      </c>
      <c r="K10">
        <f t="shared" si="0"/>
        <v>0.97439441130724858</v>
      </c>
      <c r="L10">
        <f t="shared" si="0"/>
        <v>1.02067515662147</v>
      </c>
      <c r="M10">
        <f t="shared" si="0"/>
        <v>0.98679225816791949</v>
      </c>
      <c r="N10">
        <f t="shared" si="0"/>
        <v>0.98796552184870379</v>
      </c>
      <c r="O10">
        <f t="shared" si="0"/>
        <v>1.0216896612089126</v>
      </c>
      <c r="P10">
        <f t="shared" si="0"/>
        <v>1.0136763485431277</v>
      </c>
      <c r="Q10">
        <f t="shared" si="0"/>
        <v>0.98294631404096533</v>
      </c>
      <c r="R10">
        <f t="shared" si="0"/>
        <v>0.99840460505054385</v>
      </c>
      <c r="S10">
        <f t="shared" si="0"/>
        <v>1.0066274458955835</v>
      </c>
      <c r="T10">
        <f t="shared" si="0"/>
        <v>1.0026962157610451</v>
      </c>
      <c r="U10">
        <f t="shared" si="0"/>
        <v>1.0051369626324043</v>
      </c>
      <c r="V10">
        <f t="shared" si="0"/>
        <v>0.98361507340307286</v>
      </c>
      <c r="W10">
        <f t="shared" si="0"/>
        <v>1.009818392464727</v>
      </c>
      <c r="X10">
        <f t="shared" si="0"/>
        <v>1.0021642037380458</v>
      </c>
      <c r="Y10">
        <f t="shared" si="0"/>
        <v>0.99911438445630341</v>
      </c>
      <c r="Z10">
        <f t="shared" si="0"/>
        <v>1.0004453659638672</v>
      </c>
      <c r="AA10">
        <f t="shared" si="0"/>
        <v>0.9940338501707453</v>
      </c>
      <c r="AB10">
        <f t="shared" si="0"/>
        <v>1.010409406658936</v>
      </c>
      <c r="AC10">
        <f t="shared" si="0"/>
        <v>1.0085989097453245</v>
      </c>
      <c r="AD10">
        <f t="shared" si="0"/>
        <v>0.996877428496448</v>
      </c>
      <c r="AE10">
        <f t="shared" si="0"/>
        <v>1.0081163768718111</v>
      </c>
      <c r="AF10">
        <f t="shared" si="0"/>
        <v>1.0072706321864657</v>
      </c>
      <c r="AG10">
        <f t="shared" si="0"/>
        <v>0.99935286726864281</v>
      </c>
      <c r="AH10">
        <f t="shared" si="0"/>
        <v>0.99830244893443199</v>
      </c>
      <c r="AI10">
        <f t="shared" si="0"/>
        <v>0.99986234326128853</v>
      </c>
      <c r="AJ10">
        <f t="shared" si="0"/>
        <v>1.0018140825616462</v>
      </c>
    </row>
    <row r="11" spans="1:36">
      <c r="A11" t="s">
        <v>145</v>
      </c>
      <c r="E11">
        <f>((E3/D3)^E7)</f>
        <v>0.99866640747113267</v>
      </c>
      <c r="F11">
        <f>((F3/E3)^F7)</f>
        <v>0.99490831042211314</v>
      </c>
      <c r="G11">
        <f t="shared" si="0"/>
        <v>1.0005376316125991</v>
      </c>
      <c r="H11">
        <f t="shared" si="0"/>
        <v>0.99392153113620019</v>
      </c>
      <c r="I11">
        <f>((I3/H3)^I7)</f>
        <v>1.0002714863326485</v>
      </c>
      <c r="J11">
        <f t="shared" si="0"/>
        <v>0.9959475018671391</v>
      </c>
      <c r="K11">
        <f t="shared" si="0"/>
        <v>1.0009605092879477</v>
      </c>
      <c r="L11">
        <f t="shared" si="0"/>
        <v>1.005590333511565</v>
      </c>
      <c r="M11">
        <f t="shared" si="0"/>
        <v>1.007714822436278</v>
      </c>
      <c r="N11">
        <f t="shared" si="0"/>
        <v>1.0007066132034113</v>
      </c>
      <c r="O11">
        <f t="shared" si="0"/>
        <v>1.0047515054180263</v>
      </c>
      <c r="P11">
        <f t="shared" si="0"/>
        <v>0.99792929590545998</v>
      </c>
      <c r="Q11">
        <f t="shared" si="0"/>
        <v>1.0003610027902241</v>
      </c>
      <c r="R11">
        <f t="shared" si="0"/>
        <v>1.0036771018519324</v>
      </c>
      <c r="S11">
        <f t="shared" si="0"/>
        <v>1.0006726764103617</v>
      </c>
      <c r="T11">
        <f t="shared" si="0"/>
        <v>1.0007414625567506</v>
      </c>
      <c r="U11">
        <f t="shared" si="0"/>
        <v>1.0002169695074814</v>
      </c>
      <c r="V11">
        <f t="shared" si="0"/>
        <v>0.99772692470669899</v>
      </c>
      <c r="W11">
        <f t="shared" si="0"/>
        <v>0.99969347327772118</v>
      </c>
      <c r="X11">
        <f t="shared" si="0"/>
        <v>0.99999310579713185</v>
      </c>
      <c r="Y11">
        <f t="shared" si="0"/>
        <v>0.99903100513019716</v>
      </c>
      <c r="Z11">
        <f t="shared" si="0"/>
        <v>0.99871920047811513</v>
      </c>
      <c r="AA11">
        <f t="shared" si="0"/>
        <v>0.99963068963862134</v>
      </c>
      <c r="AB11">
        <f t="shared" si="0"/>
        <v>0.99986567190435716</v>
      </c>
      <c r="AC11">
        <f t="shared" si="0"/>
        <v>0.99932133484227381</v>
      </c>
      <c r="AD11">
        <f t="shared" si="0"/>
        <v>0.99975806737801498</v>
      </c>
      <c r="AE11">
        <f t="shared" si="0"/>
        <v>1.0014249173709069</v>
      </c>
      <c r="AF11">
        <f t="shared" si="0"/>
        <v>0.99982749493329304</v>
      </c>
      <c r="AG11">
        <f t="shared" si="0"/>
        <v>0.99871327077732708</v>
      </c>
      <c r="AH11">
        <f t="shared" si="0"/>
        <v>0.99912631897256188</v>
      </c>
      <c r="AI11">
        <f t="shared" si="0"/>
        <v>0.99988554277940478</v>
      </c>
      <c r="AJ11">
        <f t="shared" si="0"/>
        <v>1.0004366109213083</v>
      </c>
    </row>
    <row r="12" spans="1:36">
      <c r="A12" t="s">
        <v>145</v>
      </c>
      <c r="E12">
        <f t="shared" ref="E12" si="1">((E4/D4)^E8)</f>
        <v>1.0480140979722725</v>
      </c>
      <c r="F12">
        <f t="shared" si="0"/>
        <v>0.99510454173777829</v>
      </c>
      <c r="G12">
        <f t="shared" si="0"/>
        <v>1.0216444958449873</v>
      </c>
      <c r="H12">
        <f>((H4/G4)^H8)</f>
        <v>1.043038889294891</v>
      </c>
      <c r="I12">
        <f>((I4/H4)^I8)</f>
        <v>0.98999583535794478</v>
      </c>
      <c r="J12">
        <f t="shared" si="0"/>
        <v>1.0413993169921798</v>
      </c>
      <c r="K12">
        <f t="shared" si="0"/>
        <v>1.0043303271781321</v>
      </c>
      <c r="L12">
        <f t="shared" si="0"/>
        <v>1.0246661196151194</v>
      </c>
      <c r="M12">
        <f t="shared" si="0"/>
        <v>0.96779544920409954</v>
      </c>
      <c r="N12">
        <f t="shared" si="0"/>
        <v>1.0213105987022022</v>
      </c>
      <c r="O12">
        <f t="shared" si="0"/>
        <v>1.0176457888988137</v>
      </c>
      <c r="P12">
        <f t="shared" si="0"/>
        <v>1.0014708201358822</v>
      </c>
      <c r="Q12">
        <f t="shared" si="0"/>
        <v>1.0278220351755123</v>
      </c>
      <c r="R12">
        <f t="shared" si="0"/>
        <v>1.0480762405226249</v>
      </c>
      <c r="S12">
        <f t="shared" si="0"/>
        <v>1.0455942206616349</v>
      </c>
      <c r="T12">
        <f t="shared" si="0"/>
        <v>1.0200677191591783</v>
      </c>
      <c r="U12">
        <f t="shared" si="0"/>
        <v>1.0167671109490013</v>
      </c>
      <c r="V12">
        <f t="shared" si="0"/>
        <v>0.98873040429491554</v>
      </c>
      <c r="W12">
        <f t="shared" si="0"/>
        <v>1.1168575901286846</v>
      </c>
      <c r="X12">
        <f t="shared" si="0"/>
        <v>1.0708840164431366</v>
      </c>
      <c r="Y12">
        <f t="shared" si="0"/>
        <v>0.99668356155121607</v>
      </c>
      <c r="Z12">
        <f t="shared" si="0"/>
        <v>1.0326881007048108</v>
      </c>
      <c r="AA12">
        <f t="shared" si="0"/>
        <v>1.0092066699217168</v>
      </c>
      <c r="AB12">
        <f t="shared" si="0"/>
        <v>1.0233648706754463</v>
      </c>
      <c r="AC12">
        <f t="shared" si="0"/>
        <v>1.0316525581920175</v>
      </c>
      <c r="AD12">
        <f t="shared" si="0"/>
        <v>1.0338593486967051</v>
      </c>
      <c r="AE12">
        <f t="shared" si="0"/>
        <v>1.0316637903786725</v>
      </c>
      <c r="AF12">
        <f t="shared" si="0"/>
        <v>0.99981355299380448</v>
      </c>
      <c r="AG12">
        <f t="shared" si="0"/>
        <v>0.95680093829276369</v>
      </c>
      <c r="AH12">
        <f t="shared" si="0"/>
        <v>1.0607866532036003</v>
      </c>
      <c r="AI12">
        <f t="shared" si="0"/>
        <v>1.0292571209110772</v>
      </c>
      <c r="AJ12">
        <f t="shared" si="0"/>
        <v>1.0161856261757782</v>
      </c>
    </row>
    <row r="13" spans="1:36">
      <c r="A13" t="s">
        <v>145</v>
      </c>
      <c r="E13">
        <f>((E5/D5)^E9)</f>
        <v>1.0036115768010749</v>
      </c>
      <c r="F13">
        <f t="shared" si="0"/>
        <v>0.99644166634277187</v>
      </c>
      <c r="G13">
        <f t="shared" si="0"/>
        <v>1.0071765423295782</v>
      </c>
      <c r="H13">
        <f t="shared" si="0"/>
        <v>1.0049344438154761</v>
      </c>
      <c r="I13">
        <f>((I5/H5)^I9)</f>
        <v>1.0048225021763728</v>
      </c>
      <c r="J13">
        <f t="shared" si="0"/>
        <v>1.012793356544949</v>
      </c>
      <c r="K13">
        <f t="shared" si="0"/>
        <v>1.0014340798714727</v>
      </c>
      <c r="L13">
        <f t="shared" si="0"/>
        <v>1.0006672653268274</v>
      </c>
      <c r="M13">
        <f t="shared" si="0"/>
        <v>0.99903176004756833</v>
      </c>
      <c r="N13">
        <f t="shared" si="0"/>
        <v>1.0027020385471779</v>
      </c>
      <c r="O13">
        <f t="shared" si="0"/>
        <v>0.99986924134646882</v>
      </c>
      <c r="P13">
        <f t="shared" si="0"/>
        <v>0.99687689164734294</v>
      </c>
      <c r="Q13">
        <f t="shared" si="0"/>
        <v>0.99895026690912148</v>
      </c>
      <c r="R13">
        <f t="shared" si="0"/>
        <v>0.99754202490075783</v>
      </c>
      <c r="S13">
        <f t="shared" si="0"/>
        <v>1.0012692237557637</v>
      </c>
      <c r="T13">
        <f t="shared" si="0"/>
        <v>0.99674802712736621</v>
      </c>
      <c r="U13">
        <f t="shared" si="0"/>
        <v>1.0023182606543866</v>
      </c>
      <c r="V13">
        <f t="shared" si="0"/>
        <v>0.99845809108063621</v>
      </c>
      <c r="W13">
        <f t="shared" si="0"/>
        <v>0.99939242477894241</v>
      </c>
      <c r="X13">
        <f t="shared" si="0"/>
        <v>1.0032847563817817</v>
      </c>
      <c r="Y13">
        <f t="shared" si="0"/>
        <v>1.0010541656285905</v>
      </c>
      <c r="Z13">
        <f t="shared" si="0"/>
        <v>1.0029004847677925</v>
      </c>
      <c r="AA13">
        <f t="shared" si="0"/>
        <v>0.99379210014578445</v>
      </c>
      <c r="AB13">
        <f t="shared" si="0"/>
        <v>1.0020298952181477</v>
      </c>
      <c r="AC13">
        <f t="shared" si="0"/>
        <v>1.0031130678169911</v>
      </c>
      <c r="AD13">
        <f t="shared" si="0"/>
        <v>0.99687104469328336</v>
      </c>
      <c r="AE13">
        <f t="shared" si="0"/>
        <v>0.9953705988692344</v>
      </c>
      <c r="AF13">
        <f t="shared" si="0"/>
        <v>0.99971928039228508</v>
      </c>
      <c r="AG13">
        <f t="shared" si="0"/>
        <v>0.99937450472409262</v>
      </c>
      <c r="AH13">
        <f t="shared" si="0"/>
        <v>1.0039984180554835</v>
      </c>
      <c r="AI13">
        <f t="shared" si="0"/>
        <v>1.0006056946248452</v>
      </c>
      <c r="AJ13">
        <f t="shared" si="0"/>
        <v>0.99963262375056128</v>
      </c>
    </row>
    <row r="14" spans="1:36" s="17" customFormat="1">
      <c r="A14" s="17" t="s">
        <v>146</v>
      </c>
      <c r="E14" s="17">
        <f>E10*E11*E12*E13</f>
        <v>1.1315360104813128</v>
      </c>
      <c r="F14" s="17">
        <f t="shared" ref="F14:AJ14" si="2">F10*F11*F12*F13</f>
        <v>1.0049697624375744</v>
      </c>
      <c r="G14" s="17">
        <f t="shared" si="2"/>
        <v>1.0543554863820774</v>
      </c>
      <c r="H14" s="17">
        <f>H10*H11*H12*H13</f>
        <v>1.0250651140120797</v>
      </c>
      <c r="I14" s="17">
        <f>I10*I11*I12*I13</f>
        <v>1.0021775956324146</v>
      </c>
      <c r="J14" s="17">
        <f t="shared" si="2"/>
        <v>1.0516392077229721</v>
      </c>
      <c r="K14" s="17">
        <f t="shared" si="2"/>
        <v>0.98095858403291747</v>
      </c>
      <c r="L14" s="17">
        <f t="shared" si="2"/>
        <v>1.0523996709749874</v>
      </c>
      <c r="M14" s="17">
        <f t="shared" si="2"/>
        <v>0.96144899736949174</v>
      </c>
      <c r="N14" s="17">
        <f t="shared" si="2"/>
        <v>1.0124609817594676</v>
      </c>
      <c r="O14" s="17">
        <f t="shared" si="2"/>
        <v>1.0445218097355164</v>
      </c>
      <c r="P14" s="17">
        <f t="shared" si="2"/>
        <v>1.0099012607721265</v>
      </c>
      <c r="Q14" s="17">
        <f t="shared" si="2"/>
        <v>1.0095976780999576</v>
      </c>
      <c r="R14" s="17">
        <f t="shared" si="2"/>
        <v>1.0476703866332404</v>
      </c>
      <c r="S14" s="17">
        <f t="shared" si="2"/>
        <v>1.0545686346276595</v>
      </c>
      <c r="T14" s="17">
        <f t="shared" si="2"/>
        <v>1.0202477803402947</v>
      </c>
      <c r="U14" s="17">
        <f t="shared" si="2"/>
        <v>1.0245817000509514</v>
      </c>
      <c r="V14" s="17">
        <f t="shared" si="2"/>
        <v>0.9688233507037719</v>
      </c>
      <c r="W14" s="17">
        <f t="shared" si="2"/>
        <v>1.1267926008159563</v>
      </c>
      <c r="X14" s="17">
        <f t="shared" si="2"/>
        <v>1.0767194103566236</v>
      </c>
      <c r="Y14" s="17">
        <f t="shared" si="2"/>
        <v>0.99588467902200661</v>
      </c>
      <c r="Z14" s="17">
        <f t="shared" si="2"/>
        <v>1.0348175613664103</v>
      </c>
      <c r="AA14" s="17">
        <f t="shared" si="2"/>
        <v>0.99658972914344013</v>
      </c>
      <c r="AB14" s="17">
        <f t="shared" si="2"/>
        <v>1.0359772593887044</v>
      </c>
      <c r="AC14" s="17">
        <f t="shared" si="2"/>
        <v>1.0430545006116934</v>
      </c>
      <c r="AD14" s="17">
        <f t="shared" si="2"/>
        <v>1.0271576873778678</v>
      </c>
      <c r="AE14" s="17">
        <f t="shared" si="2"/>
        <v>1.036697519689691</v>
      </c>
      <c r="AF14" s="17">
        <f t="shared" si="2"/>
        <v>1.0066264435736525</v>
      </c>
      <c r="AG14" s="17">
        <f t="shared" si="2"/>
        <v>0.95435409647579783</v>
      </c>
      <c r="AH14" s="17">
        <f t="shared" si="2"/>
        <v>1.0622912667868358</v>
      </c>
      <c r="AI14" s="17">
        <f t="shared" si="2"/>
        <v>1.0296209053837473</v>
      </c>
      <c r="AJ14" s="17">
        <f t="shared" si="2"/>
        <v>1.0180993904159352</v>
      </c>
    </row>
    <row r="15" spans="1:36">
      <c r="D15">
        <v>1980</v>
      </c>
      <c r="E15">
        <f>+D15+1</f>
        <v>1981</v>
      </c>
      <c r="F15">
        <f t="shared" ref="F15:AJ15" si="3">+E15+1</f>
        <v>1982</v>
      </c>
      <c r="G15">
        <f t="shared" si="3"/>
        <v>1983</v>
      </c>
      <c r="H15">
        <f t="shared" si="3"/>
        <v>1984</v>
      </c>
      <c r="I15">
        <f t="shared" si="3"/>
        <v>1985</v>
      </c>
      <c r="J15">
        <f t="shared" si="3"/>
        <v>1986</v>
      </c>
      <c r="K15">
        <f t="shared" si="3"/>
        <v>1987</v>
      </c>
      <c r="L15">
        <f t="shared" si="3"/>
        <v>1988</v>
      </c>
      <c r="M15">
        <f t="shared" si="3"/>
        <v>1989</v>
      </c>
      <c r="N15">
        <f t="shared" si="3"/>
        <v>1990</v>
      </c>
      <c r="O15">
        <f t="shared" si="3"/>
        <v>1991</v>
      </c>
      <c r="P15">
        <f t="shared" si="3"/>
        <v>1992</v>
      </c>
      <c r="Q15">
        <f t="shared" si="3"/>
        <v>1993</v>
      </c>
      <c r="R15">
        <f t="shared" si="3"/>
        <v>1994</v>
      </c>
      <c r="S15">
        <f t="shared" si="3"/>
        <v>1995</v>
      </c>
      <c r="T15">
        <f t="shared" si="3"/>
        <v>1996</v>
      </c>
      <c r="U15">
        <f t="shared" si="3"/>
        <v>1997</v>
      </c>
      <c r="V15">
        <f t="shared" si="3"/>
        <v>1998</v>
      </c>
      <c r="W15">
        <f t="shared" si="3"/>
        <v>1999</v>
      </c>
      <c r="X15">
        <f t="shared" si="3"/>
        <v>2000</v>
      </c>
      <c r="Y15">
        <f t="shared" si="3"/>
        <v>2001</v>
      </c>
      <c r="Z15">
        <f t="shared" si="3"/>
        <v>2002</v>
      </c>
      <c r="AA15">
        <f t="shared" si="3"/>
        <v>2003</v>
      </c>
      <c r="AB15">
        <f t="shared" si="3"/>
        <v>2004</v>
      </c>
      <c r="AC15">
        <f t="shared" si="3"/>
        <v>2005</v>
      </c>
      <c r="AD15">
        <f t="shared" si="3"/>
        <v>2006</v>
      </c>
      <c r="AE15">
        <f t="shared" si="3"/>
        <v>2007</v>
      </c>
      <c r="AF15">
        <f t="shared" si="3"/>
        <v>2008</v>
      </c>
      <c r="AG15">
        <f t="shared" si="3"/>
        <v>2009</v>
      </c>
      <c r="AH15">
        <f t="shared" si="3"/>
        <v>2010</v>
      </c>
      <c r="AI15">
        <f t="shared" si="3"/>
        <v>2011</v>
      </c>
      <c r="AJ15">
        <f t="shared" si="3"/>
        <v>2012</v>
      </c>
    </row>
    <row r="16" spans="1:36">
      <c r="E16">
        <f>+(E14-1)*100</f>
        <v>13.15360104813128</v>
      </c>
      <c r="F16">
        <f t="shared" ref="F16:AJ16" si="4">+(F14-1)*100</f>
        <v>0.49697624375744098</v>
      </c>
      <c r="G16">
        <f t="shared" si="4"/>
        <v>5.4355486382077434</v>
      </c>
      <c r="H16">
        <f t="shared" si="4"/>
        <v>2.506511401207967</v>
      </c>
      <c r="I16">
        <f t="shared" si="4"/>
        <v>0.21775956324145973</v>
      </c>
      <c r="J16">
        <f t="shared" si="4"/>
        <v>5.1639207722972147</v>
      </c>
      <c r="K16">
        <f t="shared" si="4"/>
        <v>-1.9041415967082531</v>
      </c>
      <c r="L16">
        <f t="shared" si="4"/>
        <v>5.2399670974987433</v>
      </c>
      <c r="M16">
        <f t="shared" si="4"/>
        <v>-3.8551002630508258</v>
      </c>
      <c r="N16">
        <f t="shared" si="4"/>
        <v>1.2460981759467638</v>
      </c>
      <c r="O16">
        <f t="shared" si="4"/>
        <v>4.4521809735516449</v>
      </c>
      <c r="P16">
        <f t="shared" si="4"/>
        <v>0.99012607721264967</v>
      </c>
      <c r="Q16">
        <f t="shared" si="4"/>
        <v>0.95976780999575961</v>
      </c>
      <c r="R16">
        <f t="shared" si="4"/>
        <v>4.7670386633240414</v>
      </c>
      <c r="S16">
        <f t="shared" si="4"/>
        <v>5.4568634627659485</v>
      </c>
      <c r="T16">
        <f t="shared" si="4"/>
        <v>2.024778034029473</v>
      </c>
      <c r="U16">
        <f t="shared" si="4"/>
        <v>2.4581700050951394</v>
      </c>
      <c r="V16">
        <f t="shared" si="4"/>
        <v>-3.1176649296228098</v>
      </c>
      <c r="W16">
        <f t="shared" si="4"/>
        <v>12.679260081595633</v>
      </c>
      <c r="X16">
        <f t="shared" si="4"/>
        <v>7.6719410356623552</v>
      </c>
      <c r="Y16">
        <f t="shared" si="4"/>
        <v>-0.41153209779933864</v>
      </c>
      <c r="Z16">
        <f t="shared" si="4"/>
        <v>3.4817561366410343</v>
      </c>
      <c r="AA16">
        <f t="shared" si="4"/>
        <v>-0.34102708565598716</v>
      </c>
      <c r="AB16">
        <f t="shared" si="4"/>
        <v>3.5977259388704441</v>
      </c>
      <c r="AC16">
        <f t="shared" si="4"/>
        <v>4.3054500611693358</v>
      </c>
      <c r="AD16">
        <f t="shared" si="4"/>
        <v>2.7157687377867834</v>
      </c>
      <c r="AE16">
        <f t="shared" si="4"/>
        <v>3.6697519689691038</v>
      </c>
      <c r="AF16">
        <f t="shared" si="4"/>
        <v>0.66264435736524963</v>
      </c>
      <c r="AG16">
        <f t="shared" si="4"/>
        <v>-4.5645903524202165</v>
      </c>
      <c r="AH16">
        <f t="shared" si="4"/>
        <v>6.2291266786835831</v>
      </c>
      <c r="AI16">
        <f t="shared" si="4"/>
        <v>2.9620905383747287</v>
      </c>
      <c r="AJ16">
        <f t="shared" si="4"/>
        <v>1.8099390415935224</v>
      </c>
    </row>
    <row r="18" spans="1:36">
      <c r="A18" t="s">
        <v>146</v>
      </c>
      <c r="E18">
        <v>0.95661378187115187</v>
      </c>
      <c r="F18">
        <v>0.97202291534881946</v>
      </c>
      <c r="G18">
        <v>0.98487166802580017</v>
      </c>
      <c r="H18">
        <v>0.94677741794780468</v>
      </c>
      <c r="I18">
        <v>0.9883709618235299</v>
      </c>
      <c r="J18">
        <v>1.0025917006605418</v>
      </c>
      <c r="K18">
        <v>1.0342744441379046</v>
      </c>
      <c r="L18">
        <v>1.0434689097951833</v>
      </c>
      <c r="M18">
        <v>0.97851934624537384</v>
      </c>
      <c r="N18">
        <v>1.0539106226582287</v>
      </c>
      <c r="O18">
        <v>0.98529131685870419</v>
      </c>
      <c r="P18">
        <v>0.94887474703879859</v>
      </c>
      <c r="Q18">
        <v>0.93604146077179373</v>
      </c>
      <c r="R18">
        <v>0.97161350143329617</v>
      </c>
      <c r="S18">
        <v>0.9308840427098346</v>
      </c>
      <c r="T18">
        <v>1.0857107246240745</v>
      </c>
      <c r="U18">
        <v>0.97335340673879178</v>
      </c>
      <c r="V18">
        <v>0.84266424400105022</v>
      </c>
      <c r="W18">
        <v>0.97198122195564496</v>
      </c>
      <c r="X18">
        <v>0.99408185670611338</v>
      </c>
      <c r="Y18">
        <v>0.99112708547110118</v>
      </c>
      <c r="Z18">
        <v>1.0117139345323125</v>
      </c>
      <c r="AA18">
        <v>0.97349098549949131</v>
      </c>
      <c r="AB18">
        <v>0.95432967545279879</v>
      </c>
      <c r="AC18">
        <v>1.0087446960578295</v>
      </c>
      <c r="AD18">
        <v>0.98934900299727957</v>
      </c>
      <c r="AE18">
        <v>1.0030968920631051</v>
      </c>
      <c r="AF18">
        <v>0.99286437553195184</v>
      </c>
      <c r="AG18">
        <v>0.960077953168892</v>
      </c>
      <c r="AH18">
        <v>0.9708112163548398</v>
      </c>
      <c r="AI18">
        <v>1.03286663671292</v>
      </c>
      <c r="AJ18">
        <v>1.0128274830046544</v>
      </c>
    </row>
    <row r="19" spans="1:36">
      <c r="A19" t="s">
        <v>148</v>
      </c>
      <c r="E19">
        <f>+(E18-1)*100</f>
        <v>-4.3386218128848135</v>
      </c>
      <c r="F19">
        <f t="shared" ref="F19:AJ19" si="5">+(F18-1)*100</f>
        <v>-2.7977084651180539</v>
      </c>
      <c r="G19">
        <f t="shared" si="5"/>
        <v>-1.5128331974199827</v>
      </c>
      <c r="H19">
        <f t="shared" si="5"/>
        <v>-5.3222582052195317</v>
      </c>
      <c r="I19">
        <f t="shared" si="5"/>
        <v>-1.1629038176470097</v>
      </c>
      <c r="J19">
        <f t="shared" si="5"/>
        <v>0.2591700660541818</v>
      </c>
      <c r="K19">
        <f t="shared" si="5"/>
        <v>3.4274444137904592</v>
      </c>
      <c r="L19">
        <f t="shared" si="5"/>
        <v>4.3468909795183253</v>
      </c>
      <c r="M19">
        <f t="shared" si="5"/>
        <v>-2.1480653754626156</v>
      </c>
      <c r="N19">
        <f t="shared" si="5"/>
        <v>5.3910622658228657</v>
      </c>
      <c r="O19">
        <f t="shared" si="5"/>
        <v>-1.4708683141295809</v>
      </c>
      <c r="P19">
        <f t="shared" si="5"/>
        <v>-5.1125252961201406</v>
      </c>
      <c r="Q19">
        <f t="shared" si="5"/>
        <v>-6.3958539228206268</v>
      </c>
      <c r="R19">
        <f t="shared" si="5"/>
        <v>-2.8386498566703833</v>
      </c>
      <c r="S19">
        <f t="shared" si="5"/>
        <v>-6.9115957290165397</v>
      </c>
      <c r="T19">
        <f t="shared" si="5"/>
        <v>8.5710724624074466</v>
      </c>
      <c r="U19">
        <f t="shared" si="5"/>
        <v>-2.6646593261208218</v>
      </c>
      <c r="V19">
        <f t="shared" si="5"/>
        <v>-15.733575599894978</v>
      </c>
      <c r="W19">
        <f t="shared" si="5"/>
        <v>-2.8018778044355042</v>
      </c>
      <c r="X19">
        <f t="shared" si="5"/>
        <v>-0.59181432938866241</v>
      </c>
      <c r="Y19">
        <f t="shared" si="5"/>
        <v>-0.88729145288988231</v>
      </c>
      <c r="Z19">
        <f t="shared" si="5"/>
        <v>1.1713934532312509</v>
      </c>
      <c r="AA19">
        <f t="shared" si="5"/>
        <v>-2.6509014500508687</v>
      </c>
      <c r="AB19">
        <f t="shared" si="5"/>
        <v>-4.5670324547201213</v>
      </c>
      <c r="AC19">
        <f t="shared" si="5"/>
        <v>0.87446960578294597</v>
      </c>
      <c r="AD19">
        <f t="shared" si="5"/>
        <v>-1.065099700272043</v>
      </c>
      <c r="AE19">
        <f t="shared" si="5"/>
        <v>0.309689206310515</v>
      </c>
      <c r="AF19">
        <f t="shared" si="5"/>
        <v>-0.71356244680481629</v>
      </c>
      <c r="AG19">
        <f t="shared" si="5"/>
        <v>-3.9922046831108005</v>
      </c>
      <c r="AH19">
        <f t="shared" si="5"/>
        <v>-2.9188783645160199</v>
      </c>
      <c r="AI19">
        <f t="shared" si="5"/>
        <v>3.2866636712920005</v>
      </c>
      <c r="AJ19">
        <f t="shared" si="5"/>
        <v>1.2827483004654416</v>
      </c>
    </row>
    <row r="39" spans="1:36">
      <c r="A39" s="17" t="s">
        <v>153</v>
      </c>
    </row>
    <row r="41" spans="1:36">
      <c r="D41">
        <v>1980</v>
      </c>
      <c r="E41">
        <f>+D41+1</f>
        <v>1981</v>
      </c>
      <c r="F41">
        <f t="shared" ref="F41" si="6">+E41+1</f>
        <v>1982</v>
      </c>
      <c r="G41">
        <f t="shared" ref="G41" si="7">+F41+1</f>
        <v>1983</v>
      </c>
      <c r="H41">
        <f t="shared" ref="H41" si="8">+G41+1</f>
        <v>1984</v>
      </c>
      <c r="I41">
        <f t="shared" ref="I41" si="9">+H41+1</f>
        <v>1985</v>
      </c>
      <c r="J41">
        <f t="shared" ref="J41" si="10">+I41+1</f>
        <v>1986</v>
      </c>
      <c r="K41">
        <f t="shared" ref="K41" si="11">+J41+1</f>
        <v>1987</v>
      </c>
      <c r="L41">
        <f t="shared" ref="L41" si="12">+K41+1</f>
        <v>1988</v>
      </c>
      <c r="M41">
        <f t="shared" ref="M41" si="13">+L41+1</f>
        <v>1989</v>
      </c>
      <c r="N41">
        <f t="shared" ref="N41" si="14">+M41+1</f>
        <v>1990</v>
      </c>
      <c r="O41">
        <f t="shared" ref="O41" si="15">+N41+1</f>
        <v>1991</v>
      </c>
      <c r="P41">
        <f t="shared" ref="P41" si="16">+O41+1</f>
        <v>1992</v>
      </c>
      <c r="Q41">
        <f t="shared" ref="Q41" si="17">+P41+1</f>
        <v>1993</v>
      </c>
      <c r="R41">
        <f t="shared" ref="R41" si="18">+Q41+1</f>
        <v>1994</v>
      </c>
      <c r="S41">
        <f t="shared" ref="S41" si="19">+R41+1</f>
        <v>1995</v>
      </c>
      <c r="T41">
        <f t="shared" ref="T41" si="20">+S41+1</f>
        <v>1996</v>
      </c>
      <c r="U41">
        <f t="shared" ref="U41" si="21">+T41+1</f>
        <v>1997</v>
      </c>
      <c r="V41">
        <f t="shared" ref="V41" si="22">+U41+1</f>
        <v>1998</v>
      </c>
      <c r="W41">
        <f t="shared" ref="W41" si="23">+V41+1</f>
        <v>1999</v>
      </c>
      <c r="X41">
        <f t="shared" ref="X41" si="24">+W41+1</f>
        <v>2000</v>
      </c>
      <c r="Y41">
        <f t="shared" ref="Y41" si="25">+X41+1</f>
        <v>2001</v>
      </c>
      <c r="Z41">
        <f t="shared" ref="Z41" si="26">+Y41+1</f>
        <v>2002</v>
      </c>
      <c r="AA41">
        <f t="shared" ref="AA41" si="27">+Z41+1</f>
        <v>2003</v>
      </c>
      <c r="AB41">
        <f t="shared" ref="AB41" si="28">+AA41+1</f>
        <v>2004</v>
      </c>
      <c r="AC41">
        <f t="shared" ref="AC41" si="29">+AB41+1</f>
        <v>2005</v>
      </c>
      <c r="AD41">
        <f t="shared" ref="AD41" si="30">+AC41+1</f>
        <v>2006</v>
      </c>
      <c r="AE41">
        <f t="shared" ref="AE41" si="31">+AD41+1</f>
        <v>2007</v>
      </c>
      <c r="AF41">
        <f t="shared" ref="AF41" si="32">+AE41+1</f>
        <v>2008</v>
      </c>
      <c r="AG41">
        <f t="shared" ref="AG41" si="33">+AF41+1</f>
        <v>2009</v>
      </c>
      <c r="AH41">
        <f t="shared" ref="AH41" si="34">+AG41+1</f>
        <v>2010</v>
      </c>
      <c r="AI41">
        <f t="shared" ref="AI41" si="35">+AH41+1</f>
        <v>2011</v>
      </c>
      <c r="AJ41">
        <f t="shared" ref="AJ41" si="36">+AI41+1</f>
        <v>2012</v>
      </c>
    </row>
    <row r="42" spans="1:36">
      <c r="C42" t="s">
        <v>154</v>
      </c>
      <c r="D42">
        <v>100</v>
      </c>
      <c r="E42">
        <f>+D42*E14</f>
        <v>113.15360104813128</v>
      </c>
      <c r="F42">
        <f>+E42*F14</f>
        <v>113.71594756429656</v>
      </c>
      <c r="G42">
        <f t="shared" ref="G42:AJ42" si="37">+F42*G14</f>
        <v>119.89703320355271</v>
      </c>
      <c r="H42">
        <f t="shared" si="37"/>
        <v>122.90226601050986</v>
      </c>
      <c r="I42">
        <f t="shared" si="37"/>
        <v>123.16989744818821</v>
      </c>
      <c r="J42">
        <f t="shared" si="37"/>
        <v>129.53029336773238</v>
      </c>
      <c r="K42">
        <f t="shared" si="37"/>
        <v>127.06385317137917</v>
      </c>
      <c r="L42">
        <f t="shared" si="37"/>
        <v>133.72195727037354</v>
      </c>
      <c r="M42">
        <f t="shared" si="37"/>
        <v>128.56684174388664</v>
      </c>
      <c r="N42">
        <f t="shared" si="37"/>
        <v>130.16891081372958</v>
      </c>
      <c r="O42">
        <f t="shared" si="37"/>
        <v>135.96426629445787</v>
      </c>
      <c r="P42">
        <f t="shared" si="37"/>
        <v>137.31048395073014</v>
      </c>
      <c r="Q42">
        <f t="shared" si="37"/>
        <v>138.62834577543865</v>
      </c>
      <c r="R42">
        <f t="shared" si="37"/>
        <v>145.23681261688034</v>
      </c>
      <c r="S42">
        <f t="shared" si="37"/>
        <v>153.16218717905673</v>
      </c>
      <c r="T42">
        <f t="shared" si="37"/>
        <v>156.26338150149738</v>
      </c>
      <c r="U42">
        <f t="shared" si="37"/>
        <v>160.10460107451456</v>
      </c>
      <c r="V42">
        <f t="shared" si="37"/>
        <v>155.11307607610192</v>
      </c>
      <c r="W42">
        <f t="shared" si="37"/>
        <v>174.78026641235417</v>
      </c>
      <c r="X42">
        <f t="shared" si="37"/>
        <v>188.18930539348355</v>
      </c>
      <c r="Y42">
        <f t="shared" si="37"/>
        <v>187.41484599716375</v>
      </c>
      <c r="Z42">
        <f t="shared" si="37"/>
        <v>193.94017389864635</v>
      </c>
      <c r="AA42">
        <f t="shared" si="37"/>
        <v>193.27878537568364</v>
      </c>
      <c r="AB42">
        <f t="shared" si="37"/>
        <v>200.23242637147834</v>
      </c>
      <c r="AC42">
        <f t="shared" si="37"/>
        <v>208.85333349517001</v>
      </c>
      <c r="AD42">
        <f t="shared" si="37"/>
        <v>214.52530703405739</v>
      </c>
      <c r="AE42">
        <f t="shared" si="37"/>
        <v>222.39785371287672</v>
      </c>
      <c r="AF42">
        <f t="shared" si="37"/>
        <v>223.87156054140652</v>
      </c>
      <c r="AG42">
        <f t="shared" si="37"/>
        <v>213.6527408871209</v>
      </c>
      <c r="AH42">
        <f t="shared" si="37"/>
        <v>226.96144076945924</v>
      </c>
      <c r="AI42">
        <f t="shared" si="37"/>
        <v>233.68424413225037</v>
      </c>
      <c r="AJ42">
        <f t="shared" si="37"/>
        <v>237.91378650085269</v>
      </c>
    </row>
    <row r="43" spans="1:36">
      <c r="C43" t="s">
        <v>155</v>
      </c>
      <c r="D43">
        <v>100</v>
      </c>
      <c r="E43">
        <f>+D43*E18</f>
        <v>95.66137818711519</v>
      </c>
      <c r="F43">
        <f>+E43*F18</f>
        <v>92.985051711725674</v>
      </c>
      <c r="G43">
        <f t="shared" ref="G43:AJ43" si="38">+F43*G18</f>
        <v>91.578342980792556</v>
      </c>
      <c r="H43">
        <f t="shared" si="38"/>
        <v>86.704307107293232</v>
      </c>
      <c r="I43">
        <f t="shared" si="38"/>
        <v>85.696019409878133</v>
      </c>
      <c r="J43">
        <f t="shared" si="38"/>
        <v>85.918117839988525</v>
      </c>
      <c r="K43">
        <f t="shared" si="38"/>
        <v>88.862913570329113</v>
      </c>
      <c r="L43">
        <f t="shared" si="38"/>
        <v>92.725687544454914</v>
      </c>
      <c r="M43">
        <f t="shared" si="38"/>
        <v>90.733879156152824</v>
      </c>
      <c r="N43">
        <f t="shared" si="38"/>
        <v>95.625399077657491</v>
      </c>
      <c r="O43">
        <f t="shared" si="38"/>
        <v>94.21887538236426</v>
      </c>
      <c r="P43">
        <f t="shared" si="38"/>
        <v>89.401911544720974</v>
      </c>
      <c r="Q43">
        <f t="shared" si="38"/>
        <v>83.683895878111315</v>
      </c>
      <c r="R43">
        <f t="shared" si="38"/>
        <v>81.308403087711113</v>
      </c>
      <c r="S43">
        <f t="shared" si="38"/>
        <v>75.688694972569323</v>
      </c>
      <c r="T43">
        <f t="shared" si="38"/>
        <v>82.176027864518787</v>
      </c>
      <c r="U43">
        <f t="shared" si="38"/>
        <v>79.986316674191244</v>
      </c>
      <c r="V43">
        <f t="shared" si="38"/>
        <v>67.401609070685964</v>
      </c>
      <c r="W43">
        <f t="shared" si="38"/>
        <v>65.51309834630203</v>
      </c>
      <c r="X43">
        <f t="shared" si="38"/>
        <v>65.125382442662129</v>
      </c>
      <c r="Y43">
        <f t="shared" si="38"/>
        <v>64.547530490586539</v>
      </c>
      <c r="Z43">
        <f t="shared" si="38"/>
        <v>65.303636036975718</v>
      </c>
      <c r="AA43">
        <f t="shared" si="38"/>
        <v>63.572501002335585</v>
      </c>
      <c r="AB43">
        <f t="shared" si="38"/>
        <v>60.669124249281644</v>
      </c>
      <c r="AC43">
        <f t="shared" si="38"/>
        <v>61.199657300936302</v>
      </c>
      <c r="AD43">
        <f t="shared" si="38"/>
        <v>60.547819934456513</v>
      </c>
      <c r="AE43">
        <f t="shared" si="38"/>
        <v>60.735329997449853</v>
      </c>
      <c r="AF43">
        <f t="shared" si="38"/>
        <v>60.301945490645068</v>
      </c>
      <c r="AG43">
        <f t="shared" si="38"/>
        <v>57.894568398760612</v>
      </c>
      <c r="AH43">
        <f t="shared" si="38"/>
        <v>56.204696367539256</v>
      </c>
      <c r="AI43">
        <f t="shared" si="38"/>
        <v>58.051955704611146</v>
      </c>
      <c r="AJ43">
        <f t="shared" si="38"/>
        <v>58.796616179798995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A16" workbookViewId="0">
      <selection activeCell="B16" sqref="B16"/>
    </sheetView>
  </sheetViews>
  <sheetFormatPr defaultColWidth="11.453125" defaultRowHeight="14.5"/>
  <sheetData>
    <row r="1" spans="1:36" s="4" customFormat="1" ht="13">
      <c r="A1" s="1" t="s">
        <v>94</v>
      </c>
      <c r="B1" s="1" t="s">
        <v>95</v>
      </c>
      <c r="C1" s="2" t="s">
        <v>96</v>
      </c>
      <c r="D1" s="3" t="s">
        <v>62</v>
      </c>
      <c r="E1" s="3" t="s">
        <v>63</v>
      </c>
      <c r="F1" s="3" t="s">
        <v>64</v>
      </c>
      <c r="G1" s="3" t="s">
        <v>65</v>
      </c>
      <c r="H1" s="3" t="s">
        <v>66</v>
      </c>
      <c r="I1" s="3" t="s">
        <v>67</v>
      </c>
      <c r="J1" s="3" t="s">
        <v>68</v>
      </c>
      <c r="K1" s="3" t="s">
        <v>69</v>
      </c>
      <c r="L1" s="3" t="s">
        <v>70</v>
      </c>
      <c r="M1" s="3" t="s">
        <v>71</v>
      </c>
      <c r="N1" s="3" t="s">
        <v>72</v>
      </c>
      <c r="O1" s="3" t="s">
        <v>73</v>
      </c>
      <c r="P1" s="3" t="s">
        <v>74</v>
      </c>
      <c r="Q1" s="3" t="s">
        <v>75</v>
      </c>
      <c r="R1" s="3" t="s">
        <v>76</v>
      </c>
      <c r="S1" s="3" t="s">
        <v>77</v>
      </c>
      <c r="T1" s="3" t="s">
        <v>78</v>
      </c>
      <c r="U1" s="3" t="s">
        <v>79</v>
      </c>
      <c r="V1" s="3" t="s">
        <v>80</v>
      </c>
      <c r="W1" s="3" t="s">
        <v>81</v>
      </c>
      <c r="X1" s="3" t="s">
        <v>82</v>
      </c>
      <c r="Y1" s="3" t="s">
        <v>83</v>
      </c>
      <c r="Z1" s="3" t="s">
        <v>84</v>
      </c>
      <c r="AA1" s="3" t="s">
        <v>85</v>
      </c>
      <c r="AB1" s="3" t="s">
        <v>86</v>
      </c>
      <c r="AC1" s="3" t="s">
        <v>87</v>
      </c>
      <c r="AD1" s="3" t="s">
        <v>88</v>
      </c>
      <c r="AE1" s="3" t="s">
        <v>89</v>
      </c>
      <c r="AF1" s="3" t="s">
        <v>90</v>
      </c>
      <c r="AG1" s="3" t="s">
        <v>91</v>
      </c>
      <c r="AH1" s="3" t="s">
        <v>92</v>
      </c>
      <c r="AI1" s="3" t="s">
        <v>93</v>
      </c>
      <c r="AJ1" s="3" t="s">
        <v>97</v>
      </c>
    </row>
    <row r="2" spans="1:36" s="10" customFormat="1">
      <c r="A2" s="8" t="s">
        <v>32</v>
      </c>
      <c r="B2" s="8" t="s">
        <v>33</v>
      </c>
      <c r="C2" s="9">
        <v>17</v>
      </c>
      <c r="D2" s="7">
        <v>29.27218368049121</v>
      </c>
      <c r="E2" s="7">
        <v>27.388680820016837</v>
      </c>
      <c r="F2" s="7">
        <v>32.189357196500509</v>
      </c>
      <c r="G2" s="7">
        <v>39.312190843820218</v>
      </c>
      <c r="H2" s="7">
        <v>41.346979330499167</v>
      </c>
      <c r="I2" s="7">
        <v>43.104961198549248</v>
      </c>
      <c r="J2" s="7">
        <v>44.247226362156503</v>
      </c>
      <c r="K2" s="7">
        <v>49.89493685913321</v>
      </c>
      <c r="L2" s="7">
        <v>54.724960752984778</v>
      </c>
      <c r="M2" s="7">
        <v>62.666678578380882</v>
      </c>
      <c r="N2" s="7">
        <v>78.66568524080175</v>
      </c>
      <c r="O2" s="7">
        <v>89.680455583817661</v>
      </c>
      <c r="P2" s="7">
        <v>89.580671579947506</v>
      </c>
      <c r="Q2" s="7">
        <v>98.090671348961052</v>
      </c>
      <c r="R2" s="7">
        <v>103.68795875778802</v>
      </c>
      <c r="S2" s="7">
        <v>111.64350231811255</v>
      </c>
      <c r="T2" s="7">
        <v>121.58434992031182</v>
      </c>
      <c r="U2" s="7">
        <v>125.02065706744602</v>
      </c>
      <c r="V2" s="7">
        <v>112.50608421692667</v>
      </c>
      <c r="W2" s="7">
        <v>103.5686674148136</v>
      </c>
      <c r="X2" s="7">
        <v>100</v>
      </c>
      <c r="Y2" s="7">
        <v>105.47963333603612</v>
      </c>
      <c r="Z2" s="7">
        <v>108.39265111170677</v>
      </c>
      <c r="AA2" s="7">
        <v>117.75578366171754</v>
      </c>
      <c r="AB2" s="7">
        <v>119.876676998135</v>
      </c>
      <c r="AC2" s="7">
        <v>119.76912627451071</v>
      </c>
      <c r="AD2" s="7">
        <v>119.64777761389003</v>
      </c>
      <c r="AE2" s="7">
        <v>121.81664809070911</v>
      </c>
      <c r="AF2" s="7">
        <v>118.82449791722223</v>
      </c>
      <c r="AG2" s="7">
        <v>120.93955570376357</v>
      </c>
      <c r="AH2" s="7">
        <v>117.72527122544025</v>
      </c>
      <c r="AI2" s="7">
        <v>112.66002076253648</v>
      </c>
      <c r="AJ2" s="7">
        <v>110.87922083471524</v>
      </c>
    </row>
    <row r="3" spans="1:36" s="10" customFormat="1">
      <c r="A3" s="8" t="s">
        <v>34</v>
      </c>
      <c r="B3" s="8" t="s">
        <v>35</v>
      </c>
      <c r="C3" s="9">
        <v>18</v>
      </c>
      <c r="D3" s="7">
        <v>19.154512849195672</v>
      </c>
      <c r="E3" s="7">
        <v>18.59806792552617</v>
      </c>
      <c r="F3" s="7">
        <v>19.737746289618546</v>
      </c>
      <c r="G3" s="7">
        <v>21.84659775912991</v>
      </c>
      <c r="H3" s="7">
        <v>22.323602290247493</v>
      </c>
      <c r="I3" s="7">
        <v>23.022798639906782</v>
      </c>
      <c r="J3" s="7">
        <v>26.452372097567611</v>
      </c>
      <c r="K3" s="7">
        <v>27.63621530248103</v>
      </c>
      <c r="L3" s="7">
        <v>27.701416782986509</v>
      </c>
      <c r="M3" s="7">
        <v>32.385625907038772</v>
      </c>
      <c r="N3" s="7">
        <v>43.628274970511185</v>
      </c>
      <c r="O3" s="7">
        <v>51.354871257422708</v>
      </c>
      <c r="P3" s="7">
        <v>55.08245678848516</v>
      </c>
      <c r="Q3" s="7">
        <v>62.217332705527284</v>
      </c>
      <c r="R3" s="7">
        <v>72.807484505443909</v>
      </c>
      <c r="S3" s="7">
        <v>80.48621527314846</v>
      </c>
      <c r="T3" s="7">
        <v>88.187632160719915</v>
      </c>
      <c r="U3" s="7">
        <v>96.039724119511732</v>
      </c>
      <c r="V3" s="7">
        <v>82.537910583322528</v>
      </c>
      <c r="W3" s="7">
        <v>96.105850972058775</v>
      </c>
      <c r="X3" s="7">
        <v>100</v>
      </c>
      <c r="Y3" s="7">
        <v>107.04163845474561</v>
      </c>
      <c r="Z3" s="7">
        <v>114.94972067714528</v>
      </c>
      <c r="AA3" s="7">
        <v>124.78669654701662</v>
      </c>
      <c r="AB3" s="7">
        <v>120.35432366953968</v>
      </c>
      <c r="AC3" s="7">
        <v>123.7059853576071</v>
      </c>
      <c r="AD3" s="7">
        <v>128.24800616654451</v>
      </c>
      <c r="AE3" s="7">
        <v>121.1149004672925</v>
      </c>
      <c r="AF3" s="7">
        <v>122.67848898448722</v>
      </c>
      <c r="AG3" s="7">
        <v>116.99357173394355</v>
      </c>
      <c r="AH3" s="7">
        <v>127.39467506790218</v>
      </c>
      <c r="AI3" s="7">
        <v>135.05466218425008</v>
      </c>
      <c r="AJ3" s="7">
        <v>143.17520234311158</v>
      </c>
    </row>
    <row r="4" spans="1:36" s="10" customFormat="1">
      <c r="A4" s="8" t="s">
        <v>36</v>
      </c>
      <c r="B4" s="8" t="s">
        <v>37</v>
      </c>
      <c r="C4" s="9">
        <v>19</v>
      </c>
      <c r="D4" s="7">
        <v>24.993041332638605</v>
      </c>
      <c r="E4" s="7">
        <v>27.456067362127438</v>
      </c>
      <c r="F4" s="7">
        <v>29.41769909250101</v>
      </c>
      <c r="G4" s="7">
        <v>32.511808414715773</v>
      </c>
      <c r="H4" s="7">
        <v>35.78862587560144</v>
      </c>
      <c r="I4" s="7">
        <v>38.348507768142618</v>
      </c>
      <c r="J4" s="7">
        <v>45.362667380872814</v>
      </c>
      <c r="K4" s="7">
        <v>52.677108955917049</v>
      </c>
      <c r="L4" s="7">
        <v>58.472486137400026</v>
      </c>
      <c r="M4" s="7">
        <v>59.68566654002705</v>
      </c>
      <c r="N4" s="7">
        <v>64.834660395325884</v>
      </c>
      <c r="O4" s="7">
        <v>68.815382058065083</v>
      </c>
      <c r="P4" s="7">
        <v>71.048111450040849</v>
      </c>
      <c r="Q4" s="7">
        <v>74.545653883256875</v>
      </c>
      <c r="R4" s="7">
        <v>80.360139857500229</v>
      </c>
      <c r="S4" s="7">
        <v>83.166122233090874</v>
      </c>
      <c r="T4" s="7">
        <v>88.465689914463795</v>
      </c>
      <c r="U4" s="7">
        <v>90.376290381190728</v>
      </c>
      <c r="V4" s="7">
        <v>79.575848344804584</v>
      </c>
      <c r="W4" s="7">
        <v>91.235637391046694</v>
      </c>
      <c r="X4" s="7">
        <v>100</v>
      </c>
      <c r="Y4" s="7">
        <v>103.15330890873598</v>
      </c>
      <c r="Z4" s="7">
        <v>108.53821902459242</v>
      </c>
      <c r="AA4" s="7">
        <v>103.64405482033033</v>
      </c>
      <c r="AB4" s="7">
        <v>103.71602217861364</v>
      </c>
      <c r="AC4" s="7">
        <v>106.85155704704918</v>
      </c>
      <c r="AD4" s="7">
        <v>111.2015380718822</v>
      </c>
      <c r="AE4" s="7">
        <v>113.38620909638806</v>
      </c>
      <c r="AF4" s="7">
        <v>114.16038517267833</v>
      </c>
      <c r="AG4" s="7">
        <v>116.95020283102539</v>
      </c>
      <c r="AH4" s="7">
        <v>126.49005874143909</v>
      </c>
      <c r="AI4" s="7">
        <v>134.10706218605728</v>
      </c>
      <c r="AJ4" s="7">
        <v>138.49001947852517</v>
      </c>
    </row>
    <row r="5" spans="1:36" s="10" customFormat="1">
      <c r="A5" s="8" t="s">
        <v>38</v>
      </c>
      <c r="B5" s="8" t="s">
        <v>39</v>
      </c>
      <c r="C5" s="9">
        <v>20</v>
      </c>
      <c r="D5" s="7">
        <v>23.23793235557903</v>
      </c>
      <c r="E5" s="7">
        <v>25.316446391449855</v>
      </c>
      <c r="F5" s="7">
        <v>27.093520803088634</v>
      </c>
      <c r="G5" s="7">
        <v>29.967230390898091</v>
      </c>
      <c r="H5" s="7">
        <v>32.851769522334621</v>
      </c>
      <c r="I5" s="7">
        <v>35.120216949219937</v>
      </c>
      <c r="J5" s="7">
        <v>41.490584452633136</v>
      </c>
      <c r="K5" s="7">
        <v>47.992857934425082</v>
      </c>
      <c r="L5" s="7">
        <v>53.092802330362062</v>
      </c>
      <c r="M5" s="7">
        <v>54.531531051425397</v>
      </c>
      <c r="N5" s="7">
        <v>59.933879271915544</v>
      </c>
      <c r="O5" s="7">
        <v>64.075546090091294</v>
      </c>
      <c r="P5" s="7">
        <v>66.371664299341717</v>
      </c>
      <c r="Q5" s="7">
        <v>70.044110080254512</v>
      </c>
      <c r="R5" s="7">
        <v>76.12545298102502</v>
      </c>
      <c r="S5" s="7">
        <v>83.381276933233977</v>
      </c>
      <c r="T5" s="7">
        <v>89.413338668822973</v>
      </c>
      <c r="U5" s="7">
        <v>91.835650565690258</v>
      </c>
      <c r="V5" s="7">
        <v>81.13423776072915</v>
      </c>
      <c r="W5" s="7">
        <v>91.793283991722646</v>
      </c>
      <c r="X5" s="7">
        <v>100</v>
      </c>
      <c r="Y5" s="7">
        <v>103.57340311890275</v>
      </c>
      <c r="Z5" s="7">
        <v>108.59422860039354</v>
      </c>
      <c r="AA5" s="7">
        <v>104.89898305673128</v>
      </c>
      <c r="AB5" s="7">
        <v>104.67387436800495</v>
      </c>
      <c r="AC5" s="7">
        <v>107.54429409615022</v>
      </c>
      <c r="AD5" s="7">
        <v>111.8200510190195</v>
      </c>
      <c r="AE5" s="7">
        <v>111.93807078369326</v>
      </c>
      <c r="AF5" s="7">
        <v>113.38318975368861</v>
      </c>
      <c r="AG5" s="7">
        <v>108.12902442804145</v>
      </c>
      <c r="AH5" s="7">
        <v>117.74202882612019</v>
      </c>
      <c r="AI5" s="7">
        <v>124.82161185719821</v>
      </c>
      <c r="AJ5" s="7">
        <v>127.76840212857836</v>
      </c>
    </row>
    <row r="6" spans="1:36" s="10" customFormat="1">
      <c r="A6" s="8" t="s">
        <v>40</v>
      </c>
      <c r="B6" s="8" t="s">
        <v>41</v>
      </c>
      <c r="C6" s="9">
        <v>21</v>
      </c>
      <c r="D6" s="7">
        <v>26.480968887564117</v>
      </c>
      <c r="E6" s="7">
        <v>26.367436104139745</v>
      </c>
      <c r="F6" s="7">
        <v>29.241256186263779</v>
      </c>
      <c r="G6" s="7">
        <v>32.789712543425949</v>
      </c>
      <c r="H6" s="7">
        <v>34.19054007500803</v>
      </c>
      <c r="I6" s="7">
        <v>36.78134561248504</v>
      </c>
      <c r="J6" s="7">
        <v>39.809770169296364</v>
      </c>
      <c r="K6" s="7">
        <v>42.879818472656709</v>
      </c>
      <c r="L6" s="7">
        <v>46.791649867475925</v>
      </c>
      <c r="M6" s="7">
        <v>52.722679898795391</v>
      </c>
      <c r="N6" s="7">
        <v>56.269817492680829</v>
      </c>
      <c r="O6" s="7">
        <v>61.350169215286243</v>
      </c>
      <c r="P6" s="7">
        <v>65.673976771164035</v>
      </c>
      <c r="Q6" s="7">
        <v>68.670574973094432</v>
      </c>
      <c r="R6" s="7">
        <v>74.909953055482006</v>
      </c>
      <c r="S6" s="7">
        <v>82.369083450741556</v>
      </c>
      <c r="T6" s="7">
        <v>87.69939858673429</v>
      </c>
      <c r="U6" s="7">
        <v>89.420120484951411</v>
      </c>
      <c r="V6" s="7">
        <v>79.082695675322682</v>
      </c>
      <c r="W6" s="7">
        <v>94.556784936010445</v>
      </c>
      <c r="X6" s="7">
        <v>100</v>
      </c>
      <c r="Y6" s="7">
        <v>107.79705053921143</v>
      </c>
      <c r="Z6" s="7">
        <v>113.95676766006613</v>
      </c>
      <c r="AA6" s="7">
        <v>112.85793604253213</v>
      </c>
      <c r="AB6" s="7">
        <v>112.72737299585962</v>
      </c>
      <c r="AC6" s="7">
        <v>112.49145249476828</v>
      </c>
      <c r="AD6" s="7">
        <v>114.76631359656346</v>
      </c>
      <c r="AE6" s="7">
        <v>121.53925457825368</v>
      </c>
      <c r="AF6" s="7">
        <v>124.25902184635579</v>
      </c>
      <c r="AG6" s="7">
        <v>123.06517471441249</v>
      </c>
      <c r="AH6" s="7">
        <v>125.69209991095624</v>
      </c>
      <c r="AI6" s="7">
        <v>125.51605781509581</v>
      </c>
      <c r="AJ6" s="7">
        <v>125.37223256985008</v>
      </c>
    </row>
    <row r="7" spans="1:36" s="10" customFormat="1">
      <c r="A7" s="8" t="s">
        <v>42</v>
      </c>
      <c r="B7" s="8" t="s">
        <v>43</v>
      </c>
      <c r="C7" s="9">
        <v>22</v>
      </c>
      <c r="D7" s="7">
        <v>26.03799843380213</v>
      </c>
      <c r="E7" s="7">
        <v>27.031451588767077</v>
      </c>
      <c r="F7" s="7">
        <v>29.660137059489433</v>
      </c>
      <c r="G7" s="7">
        <v>31.377676231973535</v>
      </c>
      <c r="H7" s="7">
        <v>34.826138079852583</v>
      </c>
      <c r="I7" s="7">
        <v>36.208920546619467</v>
      </c>
      <c r="J7" s="7">
        <v>38.664786558133834</v>
      </c>
      <c r="K7" s="7">
        <v>42.526197818475467</v>
      </c>
      <c r="L7" s="7">
        <v>46.822651332019348</v>
      </c>
      <c r="M7" s="7">
        <v>49.387397570048812</v>
      </c>
      <c r="N7" s="7">
        <v>54.01402361095149</v>
      </c>
      <c r="O7" s="7">
        <v>58.661802363704261</v>
      </c>
      <c r="P7" s="7">
        <v>62.334379799908369</v>
      </c>
      <c r="Q7" s="7">
        <v>63.687622131803636</v>
      </c>
      <c r="R7" s="7">
        <v>68.461775823407351</v>
      </c>
      <c r="S7" s="7">
        <v>75.420843344348626</v>
      </c>
      <c r="T7" s="7">
        <v>80.473786288388411</v>
      </c>
      <c r="U7" s="7">
        <v>87.055309233809027</v>
      </c>
      <c r="V7" s="7">
        <v>81.302031158611314</v>
      </c>
      <c r="W7" s="7">
        <v>89.130711373319471</v>
      </c>
      <c r="X7" s="7">
        <v>100</v>
      </c>
      <c r="Y7" s="7">
        <v>105.21520488826064</v>
      </c>
      <c r="Z7" s="7">
        <v>108.70172389826766</v>
      </c>
      <c r="AA7" s="7">
        <v>109.9276039756688</v>
      </c>
      <c r="AB7" s="7">
        <v>117.0545329251717</v>
      </c>
      <c r="AC7" s="7">
        <v>120.6916744155312</v>
      </c>
      <c r="AD7" s="7">
        <v>127.60851649031908</v>
      </c>
      <c r="AE7" s="7">
        <v>131.13835592813788</v>
      </c>
      <c r="AF7" s="7">
        <v>136.80493231420246</v>
      </c>
      <c r="AG7" s="7">
        <v>129.87378331129241</v>
      </c>
      <c r="AH7" s="7">
        <v>147.3849103445001</v>
      </c>
      <c r="AI7" s="7">
        <v>153.14915158822666</v>
      </c>
      <c r="AJ7" s="7">
        <v>154.88893557444689</v>
      </c>
    </row>
    <row r="8" spans="1:36" s="10" customFormat="1">
      <c r="A8" s="8" t="s">
        <v>44</v>
      </c>
      <c r="B8" s="8" t="s">
        <v>45</v>
      </c>
      <c r="C8" s="9">
        <v>23</v>
      </c>
      <c r="D8" s="7">
        <v>3.8404902256538849</v>
      </c>
      <c r="E8" s="7">
        <v>4.05484651240348</v>
      </c>
      <c r="F8" s="7">
        <v>3.9745733337537148</v>
      </c>
      <c r="G8" s="7">
        <v>4.7999072433002814</v>
      </c>
      <c r="H8" s="7">
        <v>6.0256499110810715</v>
      </c>
      <c r="I8" s="7">
        <v>6.2217069039719926</v>
      </c>
      <c r="J8" s="7">
        <v>7.3820563432602748</v>
      </c>
      <c r="K8" s="7">
        <v>8.8719078155582878</v>
      </c>
      <c r="L8" s="7">
        <v>10.525324224603628</v>
      </c>
      <c r="M8" s="7">
        <v>12.461721323797141</v>
      </c>
      <c r="N8" s="7">
        <v>14.806020280100975</v>
      </c>
      <c r="O8" s="7">
        <v>17.753525629275465</v>
      </c>
      <c r="P8" s="7">
        <v>20.332729878165804</v>
      </c>
      <c r="Q8" s="7">
        <v>23.974120068984185</v>
      </c>
      <c r="R8" s="7">
        <v>29.133910910554995</v>
      </c>
      <c r="S8" s="7">
        <v>35.770366814366689</v>
      </c>
      <c r="T8" s="7">
        <v>43.15965443849219</v>
      </c>
      <c r="U8" s="7">
        <v>52.721765925403162</v>
      </c>
      <c r="V8" s="7">
        <v>60.028670107081524</v>
      </c>
      <c r="W8" s="7">
        <v>73.580366070120888</v>
      </c>
      <c r="X8" s="7">
        <v>100</v>
      </c>
      <c r="Y8" s="7">
        <v>133.90240754441331</v>
      </c>
      <c r="Z8" s="7">
        <v>158.19655814480234</v>
      </c>
      <c r="AA8" s="7">
        <v>173.81538099921869</v>
      </c>
      <c r="AB8" s="7">
        <v>186.530421452306</v>
      </c>
      <c r="AC8" s="7">
        <v>200.10010609457578</v>
      </c>
      <c r="AD8" s="7">
        <v>206.82627516349172</v>
      </c>
      <c r="AE8" s="7">
        <v>218.63805618363023</v>
      </c>
      <c r="AF8" s="7">
        <v>230.83837703643496</v>
      </c>
      <c r="AG8" s="7">
        <v>232.60839530122422</v>
      </c>
      <c r="AH8" s="7">
        <v>248.82536118117881</v>
      </c>
      <c r="AI8" s="7">
        <v>257.08706903908853</v>
      </c>
      <c r="AJ8" s="7">
        <v>267.56740147006724</v>
      </c>
    </row>
    <row r="9" spans="1:36" s="10" customFormat="1">
      <c r="A9" s="8" t="s">
        <v>46</v>
      </c>
      <c r="B9" s="8" t="s">
        <v>47</v>
      </c>
      <c r="C9" s="9">
        <v>24</v>
      </c>
      <c r="D9" s="7">
        <v>11.423464369081863</v>
      </c>
      <c r="E9" s="7">
        <v>10.780652430538087</v>
      </c>
      <c r="F9" s="7">
        <v>11.891957816552321</v>
      </c>
      <c r="G9" s="7">
        <v>13.262913485059183</v>
      </c>
      <c r="H9" s="7">
        <v>15.552841877372156</v>
      </c>
      <c r="I9" s="7">
        <v>19.050801474678959</v>
      </c>
      <c r="J9" s="7">
        <v>20.584886657654586</v>
      </c>
      <c r="K9" s="7">
        <v>26.268115238703178</v>
      </c>
      <c r="L9" s="7">
        <v>34.156852471046228</v>
      </c>
      <c r="M9" s="7">
        <v>39.575392523262629</v>
      </c>
      <c r="N9" s="7">
        <v>43.741073541187852</v>
      </c>
      <c r="O9" s="7">
        <v>50.802049303452776</v>
      </c>
      <c r="P9" s="7">
        <v>57.567410355335923</v>
      </c>
      <c r="Q9" s="7">
        <v>67.949761199302642</v>
      </c>
      <c r="R9" s="7">
        <v>76.258223693363149</v>
      </c>
      <c r="S9" s="7">
        <v>89.089138918811344</v>
      </c>
      <c r="T9" s="7">
        <v>94.977046889252875</v>
      </c>
      <c r="U9" s="7">
        <v>98.327030964204695</v>
      </c>
      <c r="V9" s="7">
        <v>94.843357778969022</v>
      </c>
      <c r="W9" s="7">
        <v>98.07310193127195</v>
      </c>
      <c r="X9" s="7">
        <v>100</v>
      </c>
      <c r="Y9" s="7">
        <v>108.42632740511343</v>
      </c>
      <c r="Z9" s="7">
        <v>132.47535417125468</v>
      </c>
      <c r="AA9" s="7">
        <v>133.51847137845328</v>
      </c>
      <c r="AB9" s="7">
        <v>132.21596421145497</v>
      </c>
      <c r="AC9" s="7">
        <v>137.67082208214782</v>
      </c>
      <c r="AD9" s="7">
        <v>144.92961580887373</v>
      </c>
      <c r="AE9" s="7">
        <v>158.5997358137283</v>
      </c>
      <c r="AF9" s="7">
        <v>168.01495655173633</v>
      </c>
      <c r="AG9" s="7">
        <v>174.87619371156106</v>
      </c>
      <c r="AH9" s="7">
        <v>179.60755148695168</v>
      </c>
      <c r="AI9" s="7">
        <v>184.76633922762039</v>
      </c>
      <c r="AJ9" s="7">
        <v>193.14947167544096</v>
      </c>
    </row>
    <row r="10" spans="1:36" s="10" customFormat="1">
      <c r="A10" s="8" t="s">
        <v>48</v>
      </c>
      <c r="B10" s="8" t="s">
        <v>49</v>
      </c>
      <c r="C10" s="9">
        <v>25</v>
      </c>
      <c r="D10" s="7">
        <v>31.161806436383642</v>
      </c>
      <c r="E10" s="7">
        <v>33.279809244767648</v>
      </c>
      <c r="F10" s="7">
        <v>35.789344160583809</v>
      </c>
      <c r="G10" s="7">
        <v>38.438486750781031</v>
      </c>
      <c r="H10" s="7">
        <v>39.884970268445706</v>
      </c>
      <c r="I10" s="7">
        <v>42.770818003575783</v>
      </c>
      <c r="J10" s="7">
        <v>45.566144109797378</v>
      </c>
      <c r="K10" s="7">
        <v>48.418634815926353</v>
      </c>
      <c r="L10" s="7">
        <v>51.997003404626952</v>
      </c>
      <c r="M10" s="7">
        <v>54.798583028617955</v>
      </c>
      <c r="N10" s="7">
        <v>57.948573784010492</v>
      </c>
      <c r="O10" s="7">
        <v>62.384506087475735</v>
      </c>
      <c r="P10" s="7">
        <v>66.438768613202811</v>
      </c>
      <c r="Q10" s="7">
        <v>70.554937031317067</v>
      </c>
      <c r="R10" s="7">
        <v>75.012334789593822</v>
      </c>
      <c r="S10" s="7">
        <v>79.786931191700944</v>
      </c>
      <c r="T10" s="7">
        <v>84.667722822198016</v>
      </c>
      <c r="U10" s="7">
        <v>90.210952486691397</v>
      </c>
      <c r="V10" s="7">
        <v>93.099312880677076</v>
      </c>
      <c r="W10" s="7">
        <v>95.592010540948053</v>
      </c>
      <c r="X10" s="7">
        <v>100</v>
      </c>
      <c r="Y10" s="7">
        <v>100.82303317626516</v>
      </c>
      <c r="Z10" s="7">
        <v>101.78364964545142</v>
      </c>
      <c r="AA10" s="7">
        <v>103.5354159383034</v>
      </c>
      <c r="AB10" s="7">
        <v>105.90538639818725</v>
      </c>
      <c r="AC10" s="7">
        <v>109.32444417416656</v>
      </c>
      <c r="AD10" s="7">
        <v>112.03086430475342</v>
      </c>
      <c r="AE10" s="7">
        <v>107.18912089733273</v>
      </c>
      <c r="AF10" s="7">
        <v>108.14490959247176</v>
      </c>
      <c r="AG10" s="7">
        <v>104.96984449613234</v>
      </c>
      <c r="AH10" s="7">
        <v>103.34660693826061</v>
      </c>
      <c r="AI10" s="7">
        <v>103.7441834131106</v>
      </c>
      <c r="AJ10" s="7">
        <v>101.00138395285501</v>
      </c>
    </row>
    <row r="11" spans="1:36" s="10" customFormat="1">
      <c r="A11" s="8" t="s">
        <v>50</v>
      </c>
      <c r="B11" s="8" t="s">
        <v>51</v>
      </c>
      <c r="C11" s="9">
        <v>26</v>
      </c>
      <c r="D11" s="7">
        <v>9.9176848520255838</v>
      </c>
      <c r="E11" s="7">
        <v>10.434616267564007</v>
      </c>
      <c r="F11" s="7">
        <v>11.090825287398582</v>
      </c>
      <c r="G11" s="7">
        <v>12.716115810226436</v>
      </c>
      <c r="H11" s="7">
        <v>16.026272262769684</v>
      </c>
      <c r="I11" s="7">
        <v>20.257831005891379</v>
      </c>
      <c r="J11" s="7">
        <v>24.086910971576277</v>
      </c>
      <c r="K11" s="7">
        <v>29.724431484696289</v>
      </c>
      <c r="L11" s="7">
        <v>35.20397721121526</v>
      </c>
      <c r="M11" s="7">
        <v>40.197358076279471</v>
      </c>
      <c r="N11" s="7">
        <v>45.890999098124354</v>
      </c>
      <c r="O11" s="7">
        <v>53.921042311305023</v>
      </c>
      <c r="P11" s="7">
        <v>61.515085741566544</v>
      </c>
      <c r="Q11" s="7">
        <v>66.391032680749632</v>
      </c>
      <c r="R11" s="7">
        <v>72.594169244125354</v>
      </c>
      <c r="S11" s="7">
        <v>81.024564721465126</v>
      </c>
      <c r="T11" s="7">
        <v>88.984853090133143</v>
      </c>
      <c r="U11" s="7">
        <v>96.703182541611014</v>
      </c>
      <c r="V11" s="7">
        <v>89.344225960977468</v>
      </c>
      <c r="W11" s="7">
        <v>91.995881383125806</v>
      </c>
      <c r="X11" s="7">
        <v>100</v>
      </c>
      <c r="Y11" s="7">
        <v>99.867691186003867</v>
      </c>
      <c r="Z11" s="7">
        <v>110.97290333590415</v>
      </c>
      <c r="AA11" s="7">
        <v>114.36392915338061</v>
      </c>
      <c r="AB11" s="7">
        <v>116.17111177194892</v>
      </c>
      <c r="AC11" s="7">
        <v>120.34135438167128</v>
      </c>
      <c r="AD11" s="7">
        <v>129.57120682370055</v>
      </c>
      <c r="AE11" s="7">
        <v>129.02264248725751</v>
      </c>
      <c r="AF11" s="7">
        <v>133.13311806265116</v>
      </c>
      <c r="AG11" s="7">
        <v>134.97865760178752</v>
      </c>
      <c r="AH11" s="7">
        <v>139.64161617259433</v>
      </c>
      <c r="AI11" s="7">
        <v>145.17672837025245</v>
      </c>
      <c r="AJ11" s="7">
        <v>149.88647054695306</v>
      </c>
    </row>
    <row r="12" spans="1:36" s="10" customFormat="1">
      <c r="A12" s="8" t="s">
        <v>52</v>
      </c>
      <c r="B12" s="8" t="s">
        <v>53</v>
      </c>
      <c r="C12" s="9">
        <v>27</v>
      </c>
      <c r="D12" s="7">
        <v>54.006966264388531</v>
      </c>
      <c r="E12" s="7">
        <v>55.075183699935437</v>
      </c>
      <c r="F12" s="7">
        <v>56.453074799675804</v>
      </c>
      <c r="G12" s="7">
        <v>57.586921082046558</v>
      </c>
      <c r="H12" s="7">
        <v>57.888024944981787</v>
      </c>
      <c r="I12" s="7">
        <v>59.080000698355292</v>
      </c>
      <c r="J12" s="7">
        <v>60.862392900696975</v>
      </c>
      <c r="K12" s="7">
        <v>62.780677808954422</v>
      </c>
      <c r="L12" s="7">
        <v>65.55413140202532</v>
      </c>
      <c r="M12" s="7">
        <v>68.751661595797245</v>
      </c>
      <c r="N12" s="7">
        <v>72.260131488103269</v>
      </c>
      <c r="O12" s="7">
        <v>75.866807835812182</v>
      </c>
      <c r="P12" s="7">
        <v>79.82250104638895</v>
      </c>
      <c r="Q12" s="7">
        <v>83.352903315495482</v>
      </c>
      <c r="R12" s="7">
        <v>85.777666175895433</v>
      </c>
      <c r="S12" s="7">
        <v>87.850372727228404</v>
      </c>
      <c r="T12" s="7">
        <v>92.074163344266296</v>
      </c>
      <c r="U12" s="7">
        <v>95.531135355054246</v>
      </c>
      <c r="V12" s="7">
        <v>96.094837117531014</v>
      </c>
      <c r="W12" s="7">
        <v>99.702735087765532</v>
      </c>
      <c r="X12" s="7">
        <v>100</v>
      </c>
      <c r="Y12" s="7">
        <v>101.61122540011827</v>
      </c>
      <c r="Z12" s="7">
        <v>104.2707463068633</v>
      </c>
      <c r="AA12" s="7">
        <v>107.00245896710214</v>
      </c>
      <c r="AB12" s="7">
        <v>109.22642415864121</v>
      </c>
      <c r="AC12" s="7">
        <v>112.05470009460359</v>
      </c>
      <c r="AD12" s="7">
        <v>115.41719110509518</v>
      </c>
      <c r="AE12" s="7">
        <v>117.76459213600383</v>
      </c>
      <c r="AF12" s="7">
        <v>119.3875126639013</v>
      </c>
      <c r="AG12" s="7">
        <v>123.866422123132</v>
      </c>
      <c r="AH12" s="7">
        <v>125.85190717505854</v>
      </c>
      <c r="AI12" s="7">
        <v>127.86642952826703</v>
      </c>
      <c r="AJ12" s="7">
        <v>132.0403621185861</v>
      </c>
    </row>
    <row r="13" spans="1:36" s="10" customFormat="1">
      <c r="A13" s="8" t="s">
        <v>54</v>
      </c>
      <c r="B13" s="8" t="s">
        <v>55</v>
      </c>
      <c r="C13" s="9">
        <v>28</v>
      </c>
      <c r="D13" s="7">
        <v>47.035794029359138</v>
      </c>
      <c r="E13" s="7">
        <v>50.78364545640801</v>
      </c>
      <c r="F13" s="7">
        <v>54.278623822856112</v>
      </c>
      <c r="G13" s="7">
        <v>56.745182237574824</v>
      </c>
      <c r="H13" s="7">
        <v>59.297420792990216</v>
      </c>
      <c r="I13" s="7">
        <v>61.866003980929683</v>
      </c>
      <c r="J13" s="7">
        <v>64.710186704062394</v>
      </c>
      <c r="K13" s="7">
        <v>67.390729752831774</v>
      </c>
      <c r="L13" s="7">
        <v>70.352406272580509</v>
      </c>
      <c r="M13" s="7">
        <v>73.735245737310777</v>
      </c>
      <c r="N13" s="7">
        <v>77.352430722665432</v>
      </c>
      <c r="O13" s="7">
        <v>80.497290198041398</v>
      </c>
      <c r="P13" s="7">
        <v>83.825029390858347</v>
      </c>
      <c r="Q13" s="7">
        <v>86.659526127370498</v>
      </c>
      <c r="R13" s="7">
        <v>90.01061825632371</v>
      </c>
      <c r="S13" s="7">
        <v>93.416499829414064</v>
      </c>
      <c r="T13" s="7">
        <v>96.107211555533411</v>
      </c>
      <c r="U13" s="7">
        <v>98.086415347152098</v>
      </c>
      <c r="V13" s="7">
        <v>96.966781163736954</v>
      </c>
      <c r="W13" s="7">
        <v>97.998645367965409</v>
      </c>
      <c r="X13" s="7">
        <v>100</v>
      </c>
      <c r="Y13" s="7">
        <v>104.84964667878435</v>
      </c>
      <c r="Z13" s="7">
        <v>109.44282469378057</v>
      </c>
      <c r="AA13" s="7">
        <v>113.51592013812666</v>
      </c>
      <c r="AB13" s="7">
        <v>116.02118004703132</v>
      </c>
      <c r="AC13" s="7">
        <v>117.4245667138553</v>
      </c>
      <c r="AD13" s="7">
        <v>120.57328286569246</v>
      </c>
      <c r="AE13" s="7">
        <v>122.35926729181924</v>
      </c>
      <c r="AF13" s="7">
        <v>126.39337743400505</v>
      </c>
      <c r="AG13" s="7">
        <v>127.65655145512002</v>
      </c>
      <c r="AH13" s="7">
        <v>129.2052680319168</v>
      </c>
      <c r="AI13" s="7">
        <v>129.2786821382555</v>
      </c>
      <c r="AJ13" s="7">
        <v>129.51258380029682</v>
      </c>
    </row>
    <row r="14" spans="1:36" s="10" customFormat="1">
      <c r="A14" s="8" t="s">
        <v>56</v>
      </c>
      <c r="B14" s="8" t="s">
        <v>57</v>
      </c>
      <c r="C14" s="9">
        <v>29</v>
      </c>
      <c r="D14" s="7">
        <v>15.630466510778049</v>
      </c>
      <c r="E14" s="7">
        <v>18.470596141015459</v>
      </c>
      <c r="F14" s="7">
        <v>22.148254860217026</v>
      </c>
      <c r="G14" s="7">
        <v>27.619300438070255</v>
      </c>
      <c r="H14" s="7">
        <v>33.671320134939769</v>
      </c>
      <c r="I14" s="7">
        <v>41.378848199102173</v>
      </c>
      <c r="J14" s="7">
        <v>45.046135761237359</v>
      </c>
      <c r="K14" s="7">
        <v>49.105599472463609</v>
      </c>
      <c r="L14" s="7">
        <v>56.030038816589091</v>
      </c>
      <c r="M14" s="7">
        <v>61.651279483968388</v>
      </c>
      <c r="N14" s="7">
        <v>66.939035906366115</v>
      </c>
      <c r="O14" s="7">
        <v>72.586484971697033</v>
      </c>
      <c r="P14" s="7">
        <v>77.747635428650014</v>
      </c>
      <c r="Q14" s="7">
        <v>81.302138361265364</v>
      </c>
      <c r="R14" s="7">
        <v>87.111920724751585</v>
      </c>
      <c r="S14" s="7">
        <v>93.059163025080295</v>
      </c>
      <c r="T14" s="7">
        <v>95.997744901634874</v>
      </c>
      <c r="U14" s="7">
        <v>101.75276097123714</v>
      </c>
      <c r="V14" s="7">
        <v>96.0908519077352</v>
      </c>
      <c r="W14" s="7">
        <v>100.85157746461317</v>
      </c>
      <c r="X14" s="7">
        <v>100</v>
      </c>
      <c r="Y14" s="7">
        <v>96.022334925327684</v>
      </c>
      <c r="Z14" s="7">
        <v>101.82288195949565</v>
      </c>
      <c r="AA14" s="7">
        <v>106.61313830235369</v>
      </c>
      <c r="AB14" s="7">
        <v>111.25764381716938</v>
      </c>
      <c r="AC14" s="7">
        <v>117.4675961132472</v>
      </c>
      <c r="AD14" s="7">
        <v>125.42404053950315</v>
      </c>
      <c r="AE14" s="7">
        <v>129.05049608658467</v>
      </c>
      <c r="AF14" s="7">
        <v>134.1198460277956</v>
      </c>
      <c r="AG14" s="7">
        <v>144.79548628456928</v>
      </c>
      <c r="AH14" s="7">
        <v>154.63613191503779</v>
      </c>
      <c r="AI14" s="7">
        <v>159.95767852901272</v>
      </c>
      <c r="AJ14" s="7">
        <v>170.55859086135831</v>
      </c>
    </row>
    <row r="15" spans="1:36" s="10" customFormat="1">
      <c r="A15" s="8" t="s">
        <v>58</v>
      </c>
      <c r="B15" s="8" t="s">
        <v>59</v>
      </c>
      <c r="C15" s="9">
        <v>30</v>
      </c>
      <c r="D15" s="7">
        <v>22.780445196443178</v>
      </c>
      <c r="E15" s="7">
        <v>22.947614059865902</v>
      </c>
      <c r="F15" s="7">
        <v>24.203027786132203</v>
      </c>
      <c r="G15" s="7">
        <v>26.846283198126081</v>
      </c>
      <c r="H15" s="7">
        <v>29.486912753378412</v>
      </c>
      <c r="I15" s="7">
        <v>32.592564807159405</v>
      </c>
      <c r="J15" s="7">
        <v>35.968493815170696</v>
      </c>
      <c r="K15" s="7">
        <v>39.610618975429404</v>
      </c>
      <c r="L15" s="7">
        <v>43.026791780008935</v>
      </c>
      <c r="M15" s="7">
        <v>48.455138253874104</v>
      </c>
      <c r="N15" s="7">
        <v>51.465763662332961</v>
      </c>
      <c r="O15" s="7">
        <v>57.395170551371407</v>
      </c>
      <c r="P15" s="7">
        <v>62.565865499350437</v>
      </c>
      <c r="Q15" s="7">
        <v>67.503622869638463</v>
      </c>
      <c r="R15" s="7">
        <v>73.931027176254887</v>
      </c>
      <c r="S15" s="7">
        <v>80.847436472310747</v>
      </c>
      <c r="T15" s="7">
        <v>84.345207431587426</v>
      </c>
      <c r="U15" s="7">
        <v>88.692940554406874</v>
      </c>
      <c r="V15" s="7">
        <v>84.516785464441412</v>
      </c>
      <c r="W15" s="7">
        <v>92.688150160888227</v>
      </c>
      <c r="X15" s="7">
        <v>100</v>
      </c>
      <c r="Y15" s="7">
        <v>107.32070480800569</v>
      </c>
      <c r="Z15" s="7">
        <v>118.62233705932164</v>
      </c>
      <c r="AA15" s="7">
        <v>118.80157288685243</v>
      </c>
      <c r="AB15" s="7">
        <v>120.73394271020699</v>
      </c>
      <c r="AC15" s="7">
        <v>124.61424228859528</v>
      </c>
      <c r="AD15" s="7">
        <v>129.05987268434674</v>
      </c>
      <c r="AE15" s="7">
        <v>139.93037037057093</v>
      </c>
      <c r="AF15" s="7">
        <v>143.50478793628588</v>
      </c>
      <c r="AG15" s="7">
        <v>147.65646422398427</v>
      </c>
      <c r="AH15" s="7">
        <v>150.17583358329017</v>
      </c>
      <c r="AI15" s="7">
        <v>153.21317289326441</v>
      </c>
      <c r="AJ15" s="7">
        <v>156.86582374735332</v>
      </c>
    </row>
    <row r="16" spans="1:36" s="10" customFormat="1" ht="13">
      <c r="A16" s="13" t="s">
        <v>128</v>
      </c>
      <c r="E16" s="10">
        <v>0.13746849299406577</v>
      </c>
      <c r="F16" s="10">
        <v>0.13451771983397781</v>
      </c>
      <c r="G16" s="10">
        <v>0.14133742784620046</v>
      </c>
      <c r="H16" s="10">
        <v>0.14199134992919604</v>
      </c>
      <c r="I16" s="10">
        <v>0.13735364389899063</v>
      </c>
      <c r="J16" s="10">
        <v>0.1284755683523427</v>
      </c>
      <c r="K16" s="10">
        <v>0.12492673053816766</v>
      </c>
      <c r="L16" s="10">
        <v>0.13066512737009939</v>
      </c>
      <c r="M16" s="10">
        <v>0.14158727406799043</v>
      </c>
      <c r="N16" s="10">
        <v>0.16775016909569038</v>
      </c>
      <c r="O16" s="10">
        <v>0.19383178942143492</v>
      </c>
      <c r="P16" s="10">
        <v>0.19566684748416882</v>
      </c>
      <c r="Q16" s="10">
        <v>0.19088883817024604</v>
      </c>
      <c r="R16" s="10">
        <v>0.18766645464641252</v>
      </c>
      <c r="S16" s="10">
        <v>0.18356872306433167</v>
      </c>
      <c r="T16" s="10">
        <v>0.18485900212193429</v>
      </c>
      <c r="U16" s="10">
        <v>0.18676141496730086</v>
      </c>
      <c r="V16" s="10">
        <v>0.17562953001219539</v>
      </c>
      <c r="W16" s="10">
        <v>0.1542073127477481</v>
      </c>
      <c r="X16" s="10">
        <v>0.13887489839496986</v>
      </c>
      <c r="Y16" s="10">
        <v>0.13298994377994305</v>
      </c>
      <c r="Z16" s="10">
        <v>0.13125781666131964</v>
      </c>
      <c r="AA16" s="10">
        <v>0.13688764821985583</v>
      </c>
      <c r="AB16" s="10">
        <v>0.1439627457247098</v>
      </c>
      <c r="AC16" s="10">
        <v>0.14241596576670179</v>
      </c>
      <c r="AD16" s="10">
        <v>0.13848265375948976</v>
      </c>
      <c r="AE16" s="10">
        <v>0.13486540521853682</v>
      </c>
      <c r="AF16" s="10">
        <v>0.12916343580218681</v>
      </c>
      <c r="AG16" s="10">
        <v>0.12546846699305747</v>
      </c>
      <c r="AH16" s="10">
        <v>0.12237831365776308</v>
      </c>
      <c r="AI16" s="10">
        <v>0.1162296547462608</v>
      </c>
      <c r="AJ16" s="10">
        <v>0.11125868269511879</v>
      </c>
    </row>
    <row r="17" spans="1:57" s="10" customFormat="1" ht="13">
      <c r="A17" s="13" t="s">
        <v>129</v>
      </c>
      <c r="E17" s="10">
        <v>9.6982111130248863E-3</v>
      </c>
      <c r="F17" s="10">
        <v>9.2574123960274153E-3</v>
      </c>
      <c r="G17" s="10">
        <v>9.2603909735847721E-3</v>
      </c>
      <c r="H17" s="10">
        <v>8.8393249447684449E-3</v>
      </c>
      <c r="I17" s="10">
        <v>8.2034741811524668E-3</v>
      </c>
      <c r="J17" s="10">
        <v>8.0119519688970926E-3</v>
      </c>
      <c r="K17" s="10">
        <v>7.713598322582102E-3</v>
      </c>
      <c r="L17" s="10">
        <v>7.158155888272023E-3</v>
      </c>
      <c r="M17" s="10">
        <v>6.9928408683236926E-3</v>
      </c>
      <c r="N17" s="10">
        <v>7.5946891342348818E-3</v>
      </c>
      <c r="O17" s="10">
        <v>8.073820339732132E-3</v>
      </c>
      <c r="P17" s="10">
        <v>7.9177731445754657E-3</v>
      </c>
      <c r="Q17" s="10">
        <v>7.8256033034277035E-3</v>
      </c>
      <c r="R17" s="10">
        <v>7.9928698038080892E-3</v>
      </c>
      <c r="S17" s="10">
        <v>8.0139721830681625E-3</v>
      </c>
      <c r="T17" s="10">
        <v>7.5620249037424807E-3</v>
      </c>
      <c r="U17" s="10">
        <v>7.0244623208814859E-3</v>
      </c>
      <c r="V17" s="10">
        <v>6.363087934169424E-3</v>
      </c>
      <c r="W17" s="10">
        <v>6.5557954348496317E-3</v>
      </c>
      <c r="X17" s="10">
        <v>7.4843741867909709E-3</v>
      </c>
      <c r="Y17" s="10">
        <v>7.6169471198902017E-3</v>
      </c>
      <c r="Z17" s="10">
        <v>7.3267820357688345E-3</v>
      </c>
      <c r="AA17" s="10">
        <v>7.220581135856349E-3</v>
      </c>
      <c r="AB17" s="10">
        <v>7.0474116625268762E-3</v>
      </c>
      <c r="AC17" s="10">
        <v>6.8424422418466267E-3</v>
      </c>
      <c r="AD17" s="10">
        <v>6.8885028303621778E-3</v>
      </c>
      <c r="AE17" s="10">
        <v>6.8417328296423736E-3</v>
      </c>
      <c r="AF17" s="10">
        <v>6.8071921996794458E-3</v>
      </c>
      <c r="AG17" s="10">
        <v>6.8015088336670863E-3</v>
      </c>
      <c r="AH17" s="10">
        <v>7.0065979384148942E-3</v>
      </c>
      <c r="AI17" s="10">
        <v>7.3688898221371786E-3</v>
      </c>
      <c r="AJ17" s="10">
        <v>7.628613935418263E-3</v>
      </c>
    </row>
    <row r="18" spans="1:57" s="10" customFormat="1" ht="13">
      <c r="A18" s="13" t="s">
        <v>130</v>
      </c>
      <c r="E18" s="10">
        <v>0.10233800051881999</v>
      </c>
      <c r="F18" s="10">
        <v>0.10273386479975012</v>
      </c>
      <c r="G18" s="10">
        <v>9.9467860692643073E-2</v>
      </c>
      <c r="H18" s="10">
        <v>9.9617345660962392E-2</v>
      </c>
      <c r="I18" s="10">
        <v>0.10008939334944889</v>
      </c>
      <c r="J18" s="10">
        <v>0.10014319805350927</v>
      </c>
      <c r="K18" s="10">
        <v>0.10249519128436729</v>
      </c>
      <c r="L18" s="10">
        <v>0.10073998336687107</v>
      </c>
      <c r="M18" s="10">
        <v>9.2054053312442541E-2</v>
      </c>
      <c r="N18" s="10">
        <v>8.1496617009177014E-2</v>
      </c>
      <c r="O18" s="10">
        <v>7.3276305239669492E-2</v>
      </c>
      <c r="P18" s="10">
        <v>6.7743497650126078E-2</v>
      </c>
      <c r="Q18" s="10">
        <v>6.4041121151082042E-2</v>
      </c>
      <c r="R18" s="10">
        <v>6.1203828033358894E-2</v>
      </c>
      <c r="S18" s="10">
        <v>5.8270010847843431E-2</v>
      </c>
      <c r="T18" s="10">
        <v>5.3960339527622775E-2</v>
      </c>
      <c r="U18" s="10">
        <v>4.8997616525675101E-2</v>
      </c>
      <c r="V18" s="10">
        <v>4.5671518462371857E-2</v>
      </c>
      <c r="W18" s="10">
        <v>4.6833581980255258E-2</v>
      </c>
      <c r="X18" s="10">
        <v>5.1598426041282806E-2</v>
      </c>
      <c r="Y18" s="10">
        <v>5.2988551083446737E-2</v>
      </c>
      <c r="Z18" s="10">
        <v>4.9918801001554977E-2</v>
      </c>
      <c r="AA18" s="10">
        <v>4.6564981357058798E-2</v>
      </c>
      <c r="AB18" s="10">
        <v>4.4786020100112761E-2</v>
      </c>
      <c r="AC18" s="10">
        <v>4.4335155509621881E-2</v>
      </c>
      <c r="AD18" s="10">
        <v>4.3927480401942734E-2</v>
      </c>
      <c r="AE18" s="10">
        <v>4.3568330649926906E-2</v>
      </c>
      <c r="AF18" s="10">
        <v>4.3597026385792145E-2</v>
      </c>
      <c r="AG18" s="10">
        <v>4.4585898467258786E-2</v>
      </c>
      <c r="AH18" s="10">
        <v>4.6736265476521786E-2</v>
      </c>
      <c r="AI18" s="10">
        <v>4.9456859235375072E-2</v>
      </c>
      <c r="AJ18" s="10">
        <v>5.2126014743742843E-2</v>
      </c>
    </row>
    <row r="19" spans="1:57" s="10" customFormat="1" ht="13">
      <c r="A19" s="13" t="s">
        <v>131</v>
      </c>
      <c r="E19" s="10">
        <v>0.12128197488506309</v>
      </c>
      <c r="F19" s="10">
        <v>0.1214664780886457</v>
      </c>
      <c r="G19" s="10">
        <v>0.11784398164698745</v>
      </c>
      <c r="H19" s="10">
        <v>0.11797633545200564</v>
      </c>
      <c r="I19" s="10">
        <v>0.11830029848662241</v>
      </c>
      <c r="J19" s="10">
        <v>0.11831688054770947</v>
      </c>
      <c r="K19" s="10">
        <v>0.12087085924340273</v>
      </c>
      <c r="L19" s="10">
        <v>0.11867176140450475</v>
      </c>
      <c r="M19" s="10">
        <v>0.10890170808464822</v>
      </c>
      <c r="N19" s="10">
        <v>9.7576249035157964E-2</v>
      </c>
      <c r="O19" s="10">
        <v>8.8871870506706946E-2</v>
      </c>
      <c r="P19" s="10">
        <v>8.270809683674267E-2</v>
      </c>
      <c r="Q19" s="10">
        <v>7.8668524022877731E-2</v>
      </c>
      <c r="R19" s="10">
        <v>7.5875743739796803E-2</v>
      </c>
      <c r="S19" s="10">
        <v>7.4589328632585758E-2</v>
      </c>
      <c r="T19" s="10">
        <v>7.1455707399698684E-2</v>
      </c>
      <c r="U19" s="10">
        <v>6.5701920530255642E-2</v>
      </c>
      <c r="V19" s="10">
        <v>6.128049245790234E-2</v>
      </c>
      <c r="W19" s="10">
        <v>6.2041228600759217E-2</v>
      </c>
      <c r="X19" s="10">
        <v>6.7497975241811586E-2</v>
      </c>
      <c r="Y19" s="10">
        <v>6.9197550914304629E-2</v>
      </c>
      <c r="Z19" s="10">
        <v>6.5549918364853049E-2</v>
      </c>
      <c r="AA19" s="10">
        <v>6.1554667363723871E-2</v>
      </c>
      <c r="AB19" s="10">
        <v>5.9502329780342075E-2</v>
      </c>
      <c r="AC19" s="10">
        <v>5.8901459896879962E-2</v>
      </c>
      <c r="AD19" s="10">
        <v>5.8405607514912167E-2</v>
      </c>
      <c r="AE19" s="10">
        <v>5.7752186621488365E-2</v>
      </c>
      <c r="AF19" s="10">
        <v>5.7460622827357574E-2</v>
      </c>
      <c r="AG19" s="10">
        <v>5.74126536394063E-2</v>
      </c>
      <c r="AH19" s="10">
        <v>5.9143848212216132E-2</v>
      </c>
      <c r="AI19" s="10">
        <v>6.2202015057475496E-2</v>
      </c>
      <c r="AJ19" s="10">
        <v>6.4394389123245979E-2</v>
      </c>
    </row>
    <row r="20" spans="1:57" s="10" customFormat="1" ht="13">
      <c r="A20" s="13" t="s">
        <v>132</v>
      </c>
      <c r="E20" s="10">
        <v>3.2986475237498612E-2</v>
      </c>
      <c r="F20" s="10">
        <v>3.453890068867671E-2</v>
      </c>
      <c r="G20" s="10">
        <v>3.5965830296676778E-2</v>
      </c>
      <c r="H20" s="10">
        <v>3.6177394414509095E-2</v>
      </c>
      <c r="I20" s="10">
        <v>3.616434353402552E-2</v>
      </c>
      <c r="J20" s="10">
        <v>3.8895912341141217E-2</v>
      </c>
      <c r="K20" s="10">
        <v>4.0788942390224014E-2</v>
      </c>
      <c r="L20" s="10">
        <v>4.0317099718512855E-2</v>
      </c>
      <c r="M20" s="10">
        <v>4.1500607956585334E-2</v>
      </c>
      <c r="N20" s="10">
        <v>4.2170883434150083E-2</v>
      </c>
      <c r="O20" s="10">
        <v>4.3018127796144522E-2</v>
      </c>
      <c r="P20" s="10">
        <v>4.4415112097352993E-2</v>
      </c>
      <c r="Q20" s="10">
        <v>4.3954296593739173E-2</v>
      </c>
      <c r="R20" s="10">
        <v>4.34962699588054E-2</v>
      </c>
      <c r="S20" s="10">
        <v>4.3534607272751387E-2</v>
      </c>
      <c r="T20" s="10">
        <v>4.3164843976651289E-2</v>
      </c>
      <c r="U20" s="10">
        <v>4.2199770975708442E-2</v>
      </c>
      <c r="V20" s="10">
        <v>3.9491668073363649E-2</v>
      </c>
      <c r="W20" s="10">
        <v>4.0367141265291437E-2</v>
      </c>
      <c r="X20" s="10">
        <v>4.4683446220037323E-2</v>
      </c>
      <c r="Y20" s="10">
        <v>4.5829876449616155E-2</v>
      </c>
      <c r="Z20" s="10">
        <v>4.5369345154597548E-2</v>
      </c>
      <c r="AA20" s="10">
        <v>4.4103222181971491E-2</v>
      </c>
      <c r="AB20" s="10">
        <v>4.1959097368343759E-2</v>
      </c>
      <c r="AC20" s="10">
        <v>4.0496208363893275E-2</v>
      </c>
      <c r="AD20" s="10">
        <v>3.9844529824755587E-2</v>
      </c>
      <c r="AE20" s="10">
        <v>3.9513171790513085E-2</v>
      </c>
      <c r="AF20" s="10">
        <v>3.9635375298894437E-2</v>
      </c>
      <c r="AG20" s="10">
        <v>4.0166182679893428E-2</v>
      </c>
      <c r="AH20" s="10">
        <v>4.002437805660352E-2</v>
      </c>
      <c r="AI20" s="10">
        <v>3.9675931871866951E-2</v>
      </c>
      <c r="AJ20" s="10">
        <v>3.9668187005439448E-2</v>
      </c>
    </row>
    <row r="21" spans="1:57" s="10" customFormat="1" ht="13">
      <c r="A21" s="13" t="s">
        <v>133</v>
      </c>
      <c r="E21" s="10">
        <v>0.12488271718822155</v>
      </c>
      <c r="F21" s="10">
        <v>0.12795867449756468</v>
      </c>
      <c r="G21" s="10">
        <v>0.12021231280317612</v>
      </c>
      <c r="H21" s="10">
        <v>0.11191406505423163</v>
      </c>
      <c r="I21" s="10">
        <v>0.10362835176966585</v>
      </c>
      <c r="J21" s="10">
        <v>9.8725130581486908E-2</v>
      </c>
      <c r="K21" s="10">
        <v>9.6257516395009415E-2</v>
      </c>
      <c r="L21" s="10">
        <v>9.0839203578259337E-2</v>
      </c>
      <c r="M21" s="10">
        <v>8.8049105855217399E-2</v>
      </c>
      <c r="N21" s="10">
        <v>8.3770386844195271E-2</v>
      </c>
      <c r="O21" s="10">
        <v>7.8683389401546761E-2</v>
      </c>
      <c r="P21" s="10">
        <v>7.7297982007092342E-2</v>
      </c>
      <c r="Q21" s="10">
        <v>7.6788288973893976E-2</v>
      </c>
      <c r="R21" s="10">
        <v>7.6280465721358173E-2</v>
      </c>
      <c r="S21" s="10">
        <v>7.5177940030122264E-2</v>
      </c>
      <c r="T21" s="10">
        <v>7.252516908823825E-2</v>
      </c>
      <c r="U21" s="10">
        <v>7.0054666821880829E-2</v>
      </c>
      <c r="V21" s="10">
        <v>7.1712672750937748E-2</v>
      </c>
      <c r="W21" s="10">
        <v>7.4104838997357508E-2</v>
      </c>
      <c r="X21" s="10">
        <v>7.4228724372303753E-2</v>
      </c>
      <c r="Y21" s="10">
        <v>7.2622656859802043E-2</v>
      </c>
      <c r="Z21" s="10">
        <v>6.9951003669556366E-2</v>
      </c>
      <c r="AA21" s="10">
        <v>6.8712765248866825E-2</v>
      </c>
      <c r="AB21" s="10">
        <v>7.0478794490674762E-2</v>
      </c>
      <c r="AC21" s="10">
        <v>7.1364378422908922E-2</v>
      </c>
      <c r="AD21" s="10">
        <v>6.9396896190311003E-2</v>
      </c>
      <c r="AE21" s="10">
        <v>7.1429019019411261E-2</v>
      </c>
      <c r="AF21" s="10">
        <v>7.6438548623203831E-2</v>
      </c>
      <c r="AG21" s="10">
        <v>7.0438413377557782E-2</v>
      </c>
      <c r="AH21" s="10">
        <v>6.483186296042967E-2</v>
      </c>
      <c r="AI21" s="10">
        <v>6.237692374205854E-2</v>
      </c>
      <c r="AJ21" s="10">
        <v>5.3573891937042546E-2</v>
      </c>
    </row>
    <row r="22" spans="1:57" s="10" customFormat="1" ht="13">
      <c r="A22" s="13" t="s">
        <v>134</v>
      </c>
      <c r="E22" s="10">
        <v>2.6503197265257468E-2</v>
      </c>
      <c r="F22" s="10">
        <v>3.1350497449499158E-2</v>
      </c>
      <c r="G22" s="10">
        <v>3.5761719777377687E-2</v>
      </c>
      <c r="H22" s="10">
        <v>3.7197771548192066E-2</v>
      </c>
      <c r="I22" s="10">
        <v>3.7627434676833174E-2</v>
      </c>
      <c r="J22" s="10">
        <v>3.6839113768633386E-2</v>
      </c>
      <c r="K22" s="10">
        <v>3.7336471758435102E-2</v>
      </c>
      <c r="L22" s="10">
        <v>3.772665621218195E-2</v>
      </c>
      <c r="M22" s="10">
        <v>3.6012599569935265E-2</v>
      </c>
      <c r="N22" s="10">
        <v>3.3667571545991287E-2</v>
      </c>
      <c r="O22" s="10">
        <v>3.2024170580703129E-2</v>
      </c>
      <c r="P22" s="10">
        <v>3.0668994620069567E-2</v>
      </c>
      <c r="Q22" s="10">
        <v>2.9792073824790877E-2</v>
      </c>
      <c r="R22" s="10">
        <v>2.9812743290657938E-2</v>
      </c>
      <c r="S22" s="10">
        <v>3.0344223986492499E-2</v>
      </c>
      <c r="T22" s="10">
        <v>3.1506808754124829E-2</v>
      </c>
      <c r="U22" s="10">
        <v>3.224193394289887E-2</v>
      </c>
      <c r="V22" s="10">
        <v>3.3612183490043815E-2</v>
      </c>
      <c r="W22" s="10">
        <v>3.5869818315171859E-2</v>
      </c>
      <c r="X22" s="10">
        <v>3.7337272303928998E-2</v>
      </c>
      <c r="Y22" s="10">
        <v>4.1401996628314841E-2</v>
      </c>
      <c r="Z22" s="10">
        <v>4.4811960992914082E-2</v>
      </c>
      <c r="AA22" s="10">
        <v>4.4217328343427995E-2</v>
      </c>
      <c r="AB22" s="10">
        <v>4.2249918859692696E-2</v>
      </c>
      <c r="AC22" s="10">
        <v>4.0913191138021256E-2</v>
      </c>
      <c r="AD22" s="10">
        <v>4.0305805463759323E-2</v>
      </c>
      <c r="AE22" s="10">
        <v>3.8216631875673091E-2</v>
      </c>
      <c r="AF22" s="10">
        <v>3.5559697214796758E-2</v>
      </c>
      <c r="AG22" s="10">
        <v>3.4235813069555421E-2</v>
      </c>
      <c r="AH22" s="10">
        <v>3.3497933091249293E-2</v>
      </c>
      <c r="AI22" s="10">
        <v>3.1582661054933354E-2</v>
      </c>
      <c r="AJ22" s="10">
        <v>2.9042707668342795E-2</v>
      </c>
    </row>
    <row r="23" spans="1:57" s="10" customFormat="1" ht="13">
      <c r="A23" s="13" t="s">
        <v>135</v>
      </c>
      <c r="E23" s="10">
        <v>9.3585378310592132E-2</v>
      </c>
      <c r="F23" s="10">
        <v>6.7677113489040847E-2</v>
      </c>
      <c r="G23" s="10">
        <v>5.7357313325878262E-2</v>
      </c>
      <c r="H23" s="10">
        <v>6.3933957939846547E-2</v>
      </c>
      <c r="I23" s="10">
        <v>7.2347949435030451E-2</v>
      </c>
      <c r="J23" s="10">
        <v>8.0247213004181306E-2</v>
      </c>
      <c r="K23" s="10">
        <v>8.4535400842574132E-2</v>
      </c>
      <c r="L23" s="10">
        <v>9.4493123362399109E-2</v>
      </c>
      <c r="M23" s="10">
        <v>0.10458960384504917</v>
      </c>
      <c r="N23" s="10">
        <v>0.10165489028379868</v>
      </c>
      <c r="O23" s="10">
        <v>9.6024608891225841E-2</v>
      </c>
      <c r="P23" s="10">
        <v>0.10022888557145156</v>
      </c>
      <c r="Q23" s="10">
        <v>0.10294235161209284</v>
      </c>
      <c r="R23" s="10">
        <v>0.10196635602747432</v>
      </c>
      <c r="S23" s="10">
        <v>0.10556796582826708</v>
      </c>
      <c r="T23" s="10">
        <v>0.11022154126455772</v>
      </c>
      <c r="U23" s="10">
        <v>0.11068416813415875</v>
      </c>
      <c r="V23" s="10">
        <v>0.11115416935170261</v>
      </c>
      <c r="W23" s="10">
        <v>0.11786330477573853</v>
      </c>
      <c r="X23" s="10">
        <v>0.11633127369614349</v>
      </c>
      <c r="Y23" s="10">
        <v>0.11438485074368449</v>
      </c>
      <c r="Z23" s="10">
        <v>0.12873617481353589</v>
      </c>
      <c r="AA23" s="10">
        <v>0.13561168516377584</v>
      </c>
      <c r="AB23" s="10">
        <v>0.13017354435557466</v>
      </c>
      <c r="AC23" s="10">
        <v>0.12782050286057636</v>
      </c>
      <c r="AD23" s="10">
        <v>0.12844986611104081</v>
      </c>
      <c r="AE23" s="10">
        <v>0.13006494565335502</v>
      </c>
      <c r="AF23" s="10">
        <v>0.13201359053459638</v>
      </c>
      <c r="AG23" s="10">
        <v>0.13147251128614038</v>
      </c>
      <c r="AH23" s="10">
        <v>0.13308238297146346</v>
      </c>
      <c r="AI23" s="10">
        <v>0.13938199942009533</v>
      </c>
      <c r="AJ23" s="10">
        <v>0.14649504038811412</v>
      </c>
    </row>
    <row r="24" spans="1:57" s="10" customFormat="1" ht="13">
      <c r="A24" s="13" t="s">
        <v>136</v>
      </c>
      <c r="E24" s="10">
        <v>6.7474102397326791E-2</v>
      </c>
      <c r="F24" s="10">
        <v>7.2611554316089205E-2</v>
      </c>
      <c r="G24" s="10">
        <v>7.853071980902479E-2</v>
      </c>
      <c r="H24" s="10">
        <v>7.995570844608306E-2</v>
      </c>
      <c r="I24" s="10">
        <v>8.023540342628406E-2</v>
      </c>
      <c r="J24" s="10">
        <v>8.1993778944845039E-2</v>
      </c>
      <c r="K24" s="10">
        <v>8.139496296248952E-2</v>
      </c>
      <c r="L24" s="10">
        <v>7.9154150609015692E-2</v>
      </c>
      <c r="M24" s="10">
        <v>7.7606531248875052E-2</v>
      </c>
      <c r="N24" s="10">
        <v>8.1660582699686318E-2</v>
      </c>
      <c r="O24" s="10">
        <v>8.8167693391567145E-2</v>
      </c>
      <c r="P24" s="10">
        <v>9.1351282321240096E-2</v>
      </c>
      <c r="Q24" s="10">
        <v>9.7599472597388354E-2</v>
      </c>
      <c r="R24" s="10">
        <v>0.10584068767226795</v>
      </c>
      <c r="S24" s="10">
        <v>0.10718597193506327</v>
      </c>
      <c r="T24" s="10">
        <v>0.10703792020923925</v>
      </c>
      <c r="U24" s="10">
        <v>0.11387213053296866</v>
      </c>
      <c r="V24" s="10">
        <v>0.12398495499887625</v>
      </c>
      <c r="W24" s="10">
        <v>0.12660064517146324</v>
      </c>
      <c r="X24" s="10">
        <v>0.12655349285997688</v>
      </c>
      <c r="Y24" s="10">
        <v>0.12441874118536667</v>
      </c>
      <c r="Z24" s="10">
        <v>0.11604837977024442</v>
      </c>
      <c r="AA24" s="10">
        <v>0.11109711195318453</v>
      </c>
      <c r="AB24" s="10">
        <v>0.10892821194695121</v>
      </c>
      <c r="AC24" s="10">
        <v>0.10753115497890522</v>
      </c>
      <c r="AD24" s="10">
        <v>0.10570081683093502</v>
      </c>
      <c r="AE24" s="10">
        <v>0.10269853031856462</v>
      </c>
      <c r="AF24" s="10">
        <v>9.9258913327282733E-2</v>
      </c>
      <c r="AG24" s="10">
        <v>9.7517488953703935E-2</v>
      </c>
      <c r="AH24" s="10">
        <v>9.5302648946871293E-2</v>
      </c>
      <c r="AI24" s="10">
        <v>9.1311845054328211E-2</v>
      </c>
      <c r="AJ24" s="10">
        <v>8.739522202828176E-2</v>
      </c>
    </row>
    <row r="25" spans="1:57" s="10" customFormat="1" ht="13">
      <c r="A25" s="13" t="s">
        <v>137</v>
      </c>
      <c r="E25" s="10">
        <v>3.4628655239863873E-2</v>
      </c>
      <c r="F25" s="10">
        <v>3.616724625946284E-2</v>
      </c>
      <c r="G25" s="10">
        <v>3.6845254251221427E-2</v>
      </c>
      <c r="H25" s="10">
        <v>3.829348453081443E-2</v>
      </c>
      <c r="I25" s="10">
        <v>4.1926222942424887E-2</v>
      </c>
      <c r="J25" s="10">
        <v>4.5807357940409424E-2</v>
      </c>
      <c r="K25" s="10">
        <v>4.9666295824147541E-2</v>
      </c>
      <c r="L25" s="10">
        <v>5.3898605649957035E-2</v>
      </c>
      <c r="M25" s="10">
        <v>5.6535794531197295E-2</v>
      </c>
      <c r="N25" s="10">
        <v>5.8899258328712706E-2</v>
      </c>
      <c r="O25" s="10">
        <v>6.1619440979046688E-2</v>
      </c>
      <c r="P25" s="10">
        <v>6.4182429021724149E-2</v>
      </c>
      <c r="Q25" s="10">
        <v>6.5908690346627413E-2</v>
      </c>
      <c r="R25" s="10">
        <v>6.8100097345483473E-2</v>
      </c>
      <c r="S25" s="10">
        <v>7.1848433583475424E-2</v>
      </c>
      <c r="T25" s="10">
        <v>7.5650661545180714E-2</v>
      </c>
      <c r="U25" s="10">
        <v>7.9289896293389034E-2</v>
      </c>
      <c r="V25" s="10">
        <v>8.124894689481052E-2</v>
      </c>
      <c r="W25" s="10">
        <v>7.9584264684737088E-2</v>
      </c>
      <c r="X25" s="10">
        <v>7.8992557168135052E-2</v>
      </c>
      <c r="Y25" s="10">
        <v>7.7783631854786761E-2</v>
      </c>
      <c r="Z25" s="10">
        <v>7.7282478857636436E-2</v>
      </c>
      <c r="AA25" s="10">
        <v>7.9802828337001697E-2</v>
      </c>
      <c r="AB25" s="10">
        <v>8.0962433074806855E-2</v>
      </c>
      <c r="AC25" s="10">
        <v>8.2446055035822849E-2</v>
      </c>
      <c r="AD25" s="10">
        <v>8.5007509529974629E-2</v>
      </c>
      <c r="AE25" s="10">
        <v>8.7108277894500791E-2</v>
      </c>
      <c r="AF25" s="10">
        <v>8.8865267117001906E-2</v>
      </c>
      <c r="AG25" s="10">
        <v>9.1064121612015492E-2</v>
      </c>
      <c r="AH25" s="10">
        <v>9.2482090582717336E-2</v>
      </c>
      <c r="AI25" s="10">
        <v>9.4467514710248446E-2</v>
      </c>
      <c r="AJ25" s="10">
        <v>9.7260921366584208E-2</v>
      </c>
    </row>
    <row r="26" spans="1:57" s="10" customFormat="1" ht="13">
      <c r="A26" s="13" t="s">
        <v>138</v>
      </c>
      <c r="E26" s="10">
        <v>0.11088184099259557</v>
      </c>
      <c r="F26" s="10">
        <v>0.11241137220774967</v>
      </c>
      <c r="G26" s="10">
        <v>0.10940647711481663</v>
      </c>
      <c r="H26" s="10">
        <v>0.10276866381448947</v>
      </c>
      <c r="I26" s="10">
        <v>9.8399092469435998E-2</v>
      </c>
      <c r="J26" s="10">
        <v>9.4509358597913665E-2</v>
      </c>
      <c r="K26" s="10">
        <v>9.0088920682214552E-2</v>
      </c>
      <c r="L26" s="10">
        <v>8.7103880966357322E-2</v>
      </c>
      <c r="M26" s="10">
        <v>8.678149380113831E-2</v>
      </c>
      <c r="N26" s="10">
        <v>8.6821671636940059E-2</v>
      </c>
      <c r="O26" s="10">
        <v>8.5779409645340143E-2</v>
      </c>
      <c r="P26" s="10">
        <v>8.6781833407029288E-2</v>
      </c>
      <c r="Q26" s="10">
        <v>8.7615972593823588E-2</v>
      </c>
      <c r="R26" s="10">
        <v>8.6373510789901436E-2</v>
      </c>
      <c r="S26" s="10">
        <v>8.502724579868795E-2</v>
      </c>
      <c r="T26" s="10">
        <v>8.4430704596618084E-2</v>
      </c>
      <c r="U26" s="10">
        <v>8.4858650270945787E-2</v>
      </c>
      <c r="V26" s="10">
        <v>8.8449108053583692E-2</v>
      </c>
      <c r="W26" s="10">
        <v>9.1246532728084903E-2</v>
      </c>
      <c r="X26" s="10">
        <v>9.0766824874183388E-2</v>
      </c>
      <c r="Y26" s="10">
        <v>9.0542588628136023E-2</v>
      </c>
      <c r="Z26" s="10">
        <v>9.0070624705869906E-2</v>
      </c>
      <c r="AA26" s="10">
        <v>9.0203557226152781E-2</v>
      </c>
      <c r="AB26" s="10">
        <v>9.233115905625261E-2</v>
      </c>
      <c r="AC26" s="10">
        <v>9.5113034550316528E-2</v>
      </c>
      <c r="AD26" s="10">
        <v>9.7233657054133338E-2</v>
      </c>
      <c r="AE26" s="10">
        <v>9.7307616912088279E-2</v>
      </c>
      <c r="AF26" s="10">
        <v>9.6764985922312738E-2</v>
      </c>
      <c r="AG26" s="10">
        <v>9.9562648680793134E-2</v>
      </c>
      <c r="AH26" s="10">
        <v>0.10039300465894886</v>
      </c>
      <c r="AI26" s="10">
        <v>0.10009230741317601</v>
      </c>
      <c r="AJ26" s="10">
        <v>0.10265328334097754</v>
      </c>
    </row>
    <row r="27" spans="1:57" s="10" customFormat="1" ht="13">
      <c r="A27" s="13" t="s">
        <v>139</v>
      </c>
      <c r="E27" s="10">
        <v>8.0088444309926538E-2</v>
      </c>
      <c r="F27" s="10">
        <v>8.6062645505565832E-2</v>
      </c>
      <c r="G27" s="10">
        <v>8.9249286157251917E-2</v>
      </c>
      <c r="H27" s="10">
        <v>8.7679001135325771E-2</v>
      </c>
      <c r="I27" s="10">
        <v>8.6991772384233695E-2</v>
      </c>
      <c r="J27" s="10">
        <v>8.7193926888657555E-2</v>
      </c>
      <c r="K27" s="10">
        <v>8.5288819085315506E-2</v>
      </c>
      <c r="L27" s="10">
        <v>8.2365251378554535E-2</v>
      </c>
      <c r="M27" s="10">
        <v>8.1852359776478506E-2</v>
      </c>
      <c r="N27" s="10">
        <v>8.0518792149243262E-2</v>
      </c>
      <c r="O27" s="10">
        <v>7.6630305396559434E-2</v>
      </c>
      <c r="P27" s="10">
        <v>7.6294797934706685E-2</v>
      </c>
      <c r="Q27" s="10">
        <v>7.7706919253468121E-2</v>
      </c>
      <c r="R27" s="10">
        <v>7.8465727067641586E-2</v>
      </c>
      <c r="S27" s="10">
        <v>7.9171269816289497E-2</v>
      </c>
      <c r="T27" s="10">
        <v>7.9802348205545603E-2</v>
      </c>
      <c r="U27" s="10">
        <v>8.0039077842764622E-2</v>
      </c>
      <c r="V27" s="10">
        <v>8.0895830618360837E-2</v>
      </c>
      <c r="W27" s="10">
        <v>8.1282573288781551E-2</v>
      </c>
      <c r="X27" s="10">
        <v>8.0214327762110127E-2</v>
      </c>
      <c r="Y27" s="10">
        <v>8.0396336546966291E-2</v>
      </c>
      <c r="Z27" s="10">
        <v>8.1178482564401161E-2</v>
      </c>
      <c r="AA27" s="10">
        <v>8.2645707509258898E-2</v>
      </c>
      <c r="AB27" s="10">
        <v>8.5530228005377268E-2</v>
      </c>
      <c r="AC27" s="10">
        <v>8.7667989273720853E-2</v>
      </c>
      <c r="AD27" s="10">
        <v>8.8958638936473544E-2</v>
      </c>
      <c r="AE27" s="10">
        <v>9.0103582741673488E-2</v>
      </c>
      <c r="AF27" s="10">
        <v>9.1854760830105103E-2</v>
      </c>
      <c r="AG27" s="10">
        <v>9.425054101204991E-2</v>
      </c>
      <c r="AH27" s="10">
        <v>9.3710639377914629E-2</v>
      </c>
      <c r="AI27" s="10">
        <v>9.222265711834185E-2</v>
      </c>
      <c r="AJ27" s="10">
        <v>9.2070745303200294E-2</v>
      </c>
    </row>
    <row r="28" spans="1:57" s="10" customFormat="1" ht="13">
      <c r="A28" s="13" t="s">
        <v>141</v>
      </c>
      <c r="E28" s="10">
        <v>2.0371359157622906E-2</v>
      </c>
      <c r="F28" s="10">
        <v>2.4442007605294979E-2</v>
      </c>
      <c r="G28" s="10">
        <v>2.857638461576114E-2</v>
      </c>
      <c r="H28" s="10">
        <v>3.2353060294040337E-2</v>
      </c>
      <c r="I28" s="10">
        <v>3.6736755576986385E-2</v>
      </c>
      <c r="J28" s="10">
        <v>3.891688026010573E-2</v>
      </c>
      <c r="K28" s="10">
        <v>3.7469268699672917E-2</v>
      </c>
      <c r="L28" s="10">
        <v>3.6594033723564692E-2</v>
      </c>
      <c r="M28" s="10">
        <v>3.6386238576220142E-2</v>
      </c>
      <c r="N28" s="10">
        <v>3.4992965997379374E-2</v>
      </c>
      <c r="O28" s="10">
        <v>3.3695793362257032E-2</v>
      </c>
      <c r="P28" s="10">
        <v>3.4014855242633091E-2</v>
      </c>
      <c r="Q28" s="10">
        <v>3.4751236311561372E-2</v>
      </c>
      <c r="R28" s="10">
        <v>3.4981363940666338E-2</v>
      </c>
      <c r="S28" s="10">
        <v>3.52825226941655E-2</v>
      </c>
      <c r="T28" s="10">
        <v>3.5685183574525756E-2</v>
      </c>
      <c r="U28" s="10">
        <v>3.6857195060132145E-2</v>
      </c>
      <c r="V28" s="10">
        <v>3.9379650244423428E-2</v>
      </c>
      <c r="W28" s="10">
        <v>4.2190513429320807E-2</v>
      </c>
      <c r="X28" s="10">
        <v>4.3594405012267315E-2</v>
      </c>
      <c r="Y28" s="10">
        <v>4.7717090718391891E-2</v>
      </c>
      <c r="Z28" s="10">
        <v>5.0080322865282495E-2</v>
      </c>
      <c r="AA28" s="10">
        <v>4.8780664299933746E-2</v>
      </c>
      <c r="AB28" s="10">
        <v>4.9894996846150966E-2</v>
      </c>
      <c r="AC28" s="10">
        <v>5.2067581705475888E-2</v>
      </c>
      <c r="AD28" s="10">
        <v>5.4790794889260204E-2</v>
      </c>
      <c r="AE28" s="10">
        <v>5.7237662625764615E-2</v>
      </c>
      <c r="AF28" s="10">
        <v>5.8874027010364156E-2</v>
      </c>
      <c r="AG28" s="10">
        <v>6.2391288792962817E-2</v>
      </c>
      <c r="AH28" s="10">
        <v>6.6558900254366365E-2</v>
      </c>
      <c r="AI28" s="10">
        <v>6.8780687609960672E-2</v>
      </c>
      <c r="AJ28" s="10">
        <v>7.063689609239357E-2</v>
      </c>
    </row>
    <row r="29" spans="1:57" s="10" customFormat="1" ht="13">
      <c r="A29" s="13" t="s">
        <v>140</v>
      </c>
      <c r="E29" s="10">
        <v>3.781115039012084E-2</v>
      </c>
      <c r="F29" s="10">
        <v>3.880451286265503E-2</v>
      </c>
      <c r="G29" s="10">
        <v>4.018504068939948E-2</v>
      </c>
      <c r="H29" s="10">
        <v>4.1302536835535059E-2</v>
      </c>
      <c r="I29" s="10">
        <v>4.1995863868865571E-2</v>
      </c>
      <c r="J29" s="10">
        <v>4.1923728750167255E-2</v>
      </c>
      <c r="K29" s="10">
        <v>4.1167021971397516E-2</v>
      </c>
      <c r="L29" s="10">
        <v>4.0272966771450258E-2</v>
      </c>
      <c r="M29" s="10">
        <v>4.1149788505898642E-2</v>
      </c>
      <c r="N29" s="10">
        <v>4.1425272805642704E-2</v>
      </c>
      <c r="O29" s="10">
        <v>4.0303275048065801E-2</v>
      </c>
      <c r="P29" s="10">
        <v>4.0727612661087202E-2</v>
      </c>
      <c r="Q29" s="10">
        <v>4.1516611244980767E-2</v>
      </c>
      <c r="R29" s="10">
        <v>4.1943881962367077E-2</v>
      </c>
      <c r="S29" s="10">
        <v>4.2417784326856098E-2</v>
      </c>
      <c r="T29" s="10">
        <v>4.2137744832320273E-2</v>
      </c>
      <c r="U29" s="10">
        <v>4.1417095781039727E-2</v>
      </c>
      <c r="V29" s="10">
        <v>4.1126186657258437E-2</v>
      </c>
      <c r="W29" s="10">
        <v>4.125244858044088E-2</v>
      </c>
      <c r="X29" s="10">
        <v>4.1842001866058451E-2</v>
      </c>
      <c r="Y29" s="10">
        <v>4.210923748735021E-2</v>
      </c>
      <c r="Z29" s="10">
        <v>4.2417908542465195E-2</v>
      </c>
      <c r="AA29" s="10">
        <v>4.2597251659931348E-2</v>
      </c>
      <c r="AB29" s="10">
        <v>4.2193108728483704E-2</v>
      </c>
      <c r="AC29" s="10">
        <v>4.2084880255308599E-2</v>
      </c>
      <c r="AD29" s="10">
        <v>4.2607240662649704E-2</v>
      </c>
      <c r="AE29" s="10">
        <v>4.3292905848861293E-2</v>
      </c>
      <c r="AF29" s="10">
        <v>4.3706556906425956E-2</v>
      </c>
      <c r="AG29" s="10">
        <v>4.463246260193806E-2</v>
      </c>
      <c r="AH29" s="10">
        <v>4.4851133814519689E-2</v>
      </c>
      <c r="AI29" s="10">
        <v>4.4850053143742075E-2</v>
      </c>
      <c r="AJ29" s="10">
        <v>4.579540437209783E-2</v>
      </c>
    </row>
    <row r="30" spans="1:57">
      <c r="A30" t="s">
        <v>145</v>
      </c>
      <c r="E30" s="10">
        <f>(E2/D2)^E16</f>
        <v>0.99089892925206802</v>
      </c>
      <c r="F30" s="10">
        <f t="shared" ref="F30:AJ30" si="0">(F2/E2)^F16</f>
        <v>1.0219631419450796</v>
      </c>
      <c r="G30" s="10">
        <f t="shared" si="0"/>
        <v>1.0286560880592626</v>
      </c>
      <c r="H30" s="10">
        <f t="shared" si="0"/>
        <v>1.0071912844628206</v>
      </c>
      <c r="I30" s="10">
        <f t="shared" si="0"/>
        <v>1.0057356175899865</v>
      </c>
      <c r="J30" s="10">
        <f t="shared" si="0"/>
        <v>1.0033658775620307</v>
      </c>
      <c r="K30" s="10">
        <f t="shared" si="0"/>
        <v>1.0151202250479296</v>
      </c>
      <c r="L30" s="10">
        <f t="shared" si="0"/>
        <v>1.0121466883268053</v>
      </c>
      <c r="M30" s="10">
        <f t="shared" si="0"/>
        <v>1.0193717261169313</v>
      </c>
      <c r="N30" s="10">
        <f t="shared" si="0"/>
        <v>1.0388793247201522</v>
      </c>
      <c r="O30" s="10">
        <f t="shared" si="0"/>
        <v>1.0257261958218418</v>
      </c>
      <c r="P30" s="10">
        <f t="shared" si="0"/>
        <v>0.99978219151667391</v>
      </c>
      <c r="Q30" s="10">
        <f t="shared" si="0"/>
        <v>1.0174746008888358</v>
      </c>
      <c r="R30" s="10">
        <f t="shared" si="0"/>
        <v>1.0104687280369742</v>
      </c>
      <c r="S30" s="10">
        <f t="shared" si="0"/>
        <v>1.013662772965739</v>
      </c>
      <c r="T30" s="10">
        <f t="shared" si="0"/>
        <v>1.0158929780855248</v>
      </c>
      <c r="U30" s="10">
        <f t="shared" si="0"/>
        <v>1.0052187456099915</v>
      </c>
      <c r="V30" s="10">
        <f t="shared" si="0"/>
        <v>0.98164657246399567</v>
      </c>
      <c r="W30" s="10">
        <f t="shared" si="0"/>
        <v>0.9873169978373727</v>
      </c>
      <c r="X30" s="10">
        <f t="shared" si="0"/>
        <v>0.99514223618881814</v>
      </c>
      <c r="Y30" s="10">
        <f t="shared" si="0"/>
        <v>1.0071199345983364</v>
      </c>
      <c r="Z30" s="10">
        <f t="shared" si="0"/>
        <v>1.0035821796142805</v>
      </c>
      <c r="AA30" s="10">
        <f t="shared" si="0"/>
        <v>1.0114060502677755</v>
      </c>
      <c r="AB30" s="10">
        <f t="shared" si="0"/>
        <v>1.0025731367213788</v>
      </c>
      <c r="AC30" s="10">
        <f t="shared" si="0"/>
        <v>0.99987217833941788</v>
      </c>
      <c r="AD30" s="10">
        <f t="shared" si="0"/>
        <v>0.99985962973998599</v>
      </c>
      <c r="AE30" s="10">
        <f t="shared" si="0"/>
        <v>1.0024257660560958</v>
      </c>
      <c r="AF30" s="10">
        <f t="shared" si="0"/>
        <v>0.99679293229287624</v>
      </c>
      <c r="AG30" s="10">
        <f t="shared" si="0"/>
        <v>1.0022161277920534</v>
      </c>
      <c r="AH30" s="10">
        <f t="shared" si="0"/>
        <v>0.99670890077739571</v>
      </c>
      <c r="AI30" s="10">
        <f t="shared" si="0"/>
        <v>0.9949013688242434</v>
      </c>
      <c r="AJ30" s="10">
        <f t="shared" si="0"/>
        <v>0.99822887353054079</v>
      </c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>
      <c r="A31" t="s">
        <v>145</v>
      </c>
      <c r="E31" s="10">
        <f>(E3/D3)^E17</f>
        <v>0.99971413134507459</v>
      </c>
      <c r="F31" s="10">
        <f t="shared" ref="F31:AJ36" si="1">(F3/E3)^F17</f>
        <v>1.0005507376597884</v>
      </c>
      <c r="G31" s="10">
        <f t="shared" si="1"/>
        <v>1.0009404859617936</v>
      </c>
      <c r="H31" s="10">
        <f t="shared" si="1"/>
        <v>1.0001909416083072</v>
      </c>
      <c r="I31" s="10">
        <f t="shared" si="1"/>
        <v>1.0002530308648656</v>
      </c>
      <c r="J31" s="10">
        <f t="shared" si="1"/>
        <v>1.0011131657017105</v>
      </c>
      <c r="K31" s="10">
        <f t="shared" si="1"/>
        <v>1.0003377678116356</v>
      </c>
      <c r="L31" s="10">
        <f t="shared" si="1"/>
        <v>1.0000168683225645</v>
      </c>
      <c r="M31" s="10">
        <f t="shared" si="1"/>
        <v>1.001093096357254</v>
      </c>
      <c r="N31" s="10">
        <f t="shared" si="1"/>
        <v>1.0022657101073069</v>
      </c>
      <c r="O31" s="10">
        <f t="shared" si="1"/>
        <v>1.0013173384325966</v>
      </c>
      <c r="P31" s="10">
        <f t="shared" si="1"/>
        <v>1.0005549640273808</v>
      </c>
      <c r="Q31" s="10">
        <f t="shared" si="1"/>
        <v>1.0009536312501632</v>
      </c>
      <c r="R31" s="10">
        <f t="shared" si="1"/>
        <v>1.0012571498885754</v>
      </c>
      <c r="S31" s="10">
        <f t="shared" si="1"/>
        <v>1.0008038612495678</v>
      </c>
      <c r="T31" s="10">
        <f t="shared" si="1"/>
        <v>1.0006912626771034</v>
      </c>
      <c r="U31" s="10">
        <f t="shared" si="1"/>
        <v>1.0005993322394895</v>
      </c>
      <c r="V31" s="10">
        <f t="shared" si="1"/>
        <v>0.99903643005637133</v>
      </c>
      <c r="W31" s="10">
        <f t="shared" si="1"/>
        <v>1.0009982407310485</v>
      </c>
      <c r="X31" s="10">
        <f t="shared" si="1"/>
        <v>1.0002973234422023</v>
      </c>
      <c r="Y31" s="10">
        <f t="shared" si="1"/>
        <v>1.0005184502125235</v>
      </c>
      <c r="Z31" s="10">
        <f t="shared" si="1"/>
        <v>1.0005223668288186</v>
      </c>
      <c r="AA31" s="10">
        <f t="shared" si="1"/>
        <v>1.0005930651538002</v>
      </c>
      <c r="AB31" s="10">
        <f t="shared" si="1"/>
        <v>0.9997451574600934</v>
      </c>
      <c r="AC31" s="10">
        <f t="shared" si="1"/>
        <v>1.0001879629577661</v>
      </c>
      <c r="AD31" s="10">
        <f t="shared" si="1"/>
        <v>1.0002484183674984</v>
      </c>
      <c r="AE31" s="10">
        <f t="shared" si="1"/>
        <v>0.99960854991085513</v>
      </c>
      <c r="AF31" s="10">
        <f t="shared" si="1"/>
        <v>1.0000873219592674</v>
      </c>
      <c r="AG31" s="10">
        <f t="shared" si="1"/>
        <v>0.99967733386182234</v>
      </c>
      <c r="AH31" s="10">
        <f t="shared" si="1"/>
        <v>1.000596936729832</v>
      </c>
      <c r="AI31" s="10">
        <f t="shared" si="1"/>
        <v>1.0004303595217259</v>
      </c>
      <c r="AJ31" s="10">
        <f t="shared" si="1"/>
        <v>1.0004455299433765</v>
      </c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>
      <c r="A32" t="s">
        <v>145</v>
      </c>
      <c r="E32" s="10">
        <f t="shared" ref="E32:T43" si="2">(E4/D4)^E18</f>
        <v>1.0096651303699822</v>
      </c>
      <c r="F32" s="10">
        <f t="shared" si="2"/>
        <v>1.0071147854807707</v>
      </c>
      <c r="G32" s="10">
        <f t="shared" si="2"/>
        <v>1.0099971085460033</v>
      </c>
      <c r="H32" s="10">
        <f t="shared" si="2"/>
        <v>1.0096118317855065</v>
      </c>
      <c r="I32" s="10">
        <f t="shared" si="2"/>
        <v>1.0069386863112939</v>
      </c>
      <c r="J32" s="10">
        <f t="shared" si="2"/>
        <v>1.0169637151867899</v>
      </c>
      <c r="K32" s="10">
        <f t="shared" si="2"/>
        <v>1.0154401495110996</v>
      </c>
      <c r="L32" s="10">
        <f t="shared" si="2"/>
        <v>1.0105702429605037</v>
      </c>
      <c r="M32" s="10">
        <f t="shared" si="2"/>
        <v>1.0018921711804796</v>
      </c>
      <c r="N32" s="10">
        <f t="shared" si="2"/>
        <v>1.0067665082265984</v>
      </c>
      <c r="O32" s="10">
        <f t="shared" si="2"/>
        <v>1.0043758580117463</v>
      </c>
      <c r="P32" s="10">
        <f t="shared" si="2"/>
        <v>1.0021653894147091</v>
      </c>
      <c r="Q32" s="10">
        <f t="shared" si="2"/>
        <v>1.0030822022473587</v>
      </c>
      <c r="R32" s="10">
        <f t="shared" si="2"/>
        <v>1.0046073892148579</v>
      </c>
      <c r="S32" s="10">
        <f t="shared" si="2"/>
        <v>1.0020019328481611</v>
      </c>
      <c r="T32" s="10">
        <f t="shared" si="2"/>
        <v>1.0033389463409315</v>
      </c>
      <c r="U32" s="10">
        <f t="shared" si="1"/>
        <v>1.0010474884484966</v>
      </c>
      <c r="V32" s="10">
        <f t="shared" si="1"/>
        <v>0.99420418626654772</v>
      </c>
      <c r="W32" s="10">
        <f t="shared" si="1"/>
        <v>1.0064243354610396</v>
      </c>
      <c r="X32" s="10">
        <f t="shared" si="1"/>
        <v>1.004744062816648</v>
      </c>
      <c r="Y32" s="10">
        <f t="shared" si="1"/>
        <v>1.0016464434337073</v>
      </c>
      <c r="Z32" s="10">
        <f t="shared" si="1"/>
        <v>1.0025433991909742</v>
      </c>
      <c r="AA32" s="10">
        <f t="shared" si="1"/>
        <v>0.99785380368060206</v>
      </c>
      <c r="AB32" s="10">
        <f t="shared" si="1"/>
        <v>1.0000310877757226</v>
      </c>
      <c r="AC32" s="10">
        <f t="shared" si="1"/>
        <v>1.0013213480689052</v>
      </c>
      <c r="AD32" s="10">
        <f t="shared" si="1"/>
        <v>1.0017544043848534</v>
      </c>
      <c r="AE32" s="10">
        <f t="shared" si="1"/>
        <v>1.0008480055239188</v>
      </c>
      <c r="AF32" s="10">
        <f t="shared" si="1"/>
        <v>1.0002967032933952</v>
      </c>
      <c r="AG32" s="10">
        <f t="shared" si="1"/>
        <v>1.0010770562015687</v>
      </c>
      <c r="AH32" s="10">
        <f t="shared" si="1"/>
        <v>1.0036715709540247</v>
      </c>
      <c r="AI32" s="10">
        <f t="shared" si="1"/>
        <v>1.0028961625080586</v>
      </c>
      <c r="AJ32" s="10">
        <f t="shared" si="1"/>
        <v>1.0016777685606919</v>
      </c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>
      <c r="A33" t="s">
        <v>145</v>
      </c>
      <c r="E33" s="10">
        <f t="shared" si="2"/>
        <v>1.0104441819352723</v>
      </c>
      <c r="F33" s="10">
        <f t="shared" si="1"/>
        <v>1.0082743764049305</v>
      </c>
      <c r="G33" s="10">
        <f t="shared" si="1"/>
        <v>1.011950679584797</v>
      </c>
      <c r="H33" s="10">
        <f t="shared" si="1"/>
        <v>1.0109011496328812</v>
      </c>
      <c r="I33" s="10">
        <f t="shared" si="1"/>
        <v>1.0079303489191649</v>
      </c>
      <c r="J33" s="10">
        <f t="shared" si="1"/>
        <v>1.0199179577680728</v>
      </c>
      <c r="K33" s="10">
        <f t="shared" si="1"/>
        <v>1.0177528075238236</v>
      </c>
      <c r="L33" s="10">
        <f t="shared" si="1"/>
        <v>1.012056664459547</v>
      </c>
      <c r="M33" s="10">
        <f t="shared" si="1"/>
        <v>1.002916026305561</v>
      </c>
      <c r="N33" s="10">
        <f t="shared" si="1"/>
        <v>1.009259941640025</v>
      </c>
      <c r="O33" s="10">
        <f t="shared" si="1"/>
        <v>1.0059561619592896</v>
      </c>
      <c r="P33" s="10">
        <f t="shared" si="1"/>
        <v>1.0029161831812325</v>
      </c>
      <c r="Q33" s="10">
        <f t="shared" si="1"/>
        <v>1.0042456780435964</v>
      </c>
      <c r="R33" s="10">
        <f t="shared" si="1"/>
        <v>1.0063372196352203</v>
      </c>
      <c r="S33" s="10">
        <f t="shared" si="1"/>
        <v>1.0068138043574788</v>
      </c>
      <c r="T33" s="10">
        <f t="shared" si="1"/>
        <v>1.0050033767933837</v>
      </c>
      <c r="U33" s="10">
        <f t="shared" si="1"/>
        <v>1.0017578014167836</v>
      </c>
      <c r="V33" s="10">
        <f t="shared" si="1"/>
        <v>0.99243637000811302</v>
      </c>
      <c r="W33" s="10">
        <f t="shared" si="1"/>
        <v>1.007687400501851</v>
      </c>
      <c r="X33" s="10">
        <f t="shared" si="1"/>
        <v>1.005796658485034</v>
      </c>
      <c r="Y33" s="10">
        <f t="shared" si="1"/>
        <v>1.0024325063546233</v>
      </c>
      <c r="Z33" s="10">
        <f t="shared" si="1"/>
        <v>1.003107801092908</v>
      </c>
      <c r="AA33" s="10">
        <f t="shared" si="1"/>
        <v>0.99787121931412293</v>
      </c>
      <c r="AB33" s="10">
        <f t="shared" si="1"/>
        <v>0.99987218153439628</v>
      </c>
      <c r="AC33" s="10">
        <f t="shared" si="1"/>
        <v>1.0015947457377705</v>
      </c>
      <c r="AD33" s="10">
        <f t="shared" si="1"/>
        <v>1.0022797177576648</v>
      </c>
      <c r="AE33" s="10">
        <f t="shared" si="1"/>
        <v>1.0000609238911649</v>
      </c>
      <c r="AF33" s="10">
        <f t="shared" si="1"/>
        <v>1.0007373399610271</v>
      </c>
      <c r="AG33" s="10">
        <f t="shared" si="1"/>
        <v>0.99727959390248477</v>
      </c>
      <c r="AH33" s="10">
        <f t="shared" si="1"/>
        <v>1.0050500405201661</v>
      </c>
      <c r="AI33" s="10">
        <f t="shared" si="1"/>
        <v>1.0036385529312566</v>
      </c>
      <c r="AJ33" s="10">
        <f t="shared" si="1"/>
        <v>1.0015036857863915</v>
      </c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>
      <c r="A34" t="s">
        <v>145</v>
      </c>
      <c r="E34" s="10">
        <f t="shared" si="2"/>
        <v>0.99985828193929904</v>
      </c>
      <c r="F34" s="10">
        <f t="shared" si="1"/>
        <v>1.0035794689025994</v>
      </c>
      <c r="G34" s="10">
        <f t="shared" si="1"/>
        <v>1.0041278146998476</v>
      </c>
      <c r="H34" s="10">
        <f t="shared" si="1"/>
        <v>1.0015145973158699</v>
      </c>
      <c r="I34" s="10">
        <f t="shared" si="1"/>
        <v>1.0026450007556191</v>
      </c>
      <c r="J34" s="10">
        <f t="shared" si="1"/>
        <v>1.0030822456374473</v>
      </c>
      <c r="K34" s="10">
        <f t="shared" si="1"/>
        <v>1.0030347620555164</v>
      </c>
      <c r="L34" s="10">
        <f t="shared" si="1"/>
        <v>1.0035260250413902</v>
      </c>
      <c r="M34" s="10">
        <f t="shared" si="1"/>
        <v>1.0049650072386853</v>
      </c>
      <c r="N34" s="10">
        <f t="shared" si="1"/>
        <v>1.0027496278451238</v>
      </c>
      <c r="O34" s="10">
        <f t="shared" si="1"/>
        <v>1.003725393543522</v>
      </c>
      <c r="P34" s="10">
        <f t="shared" si="1"/>
        <v>1.0030294630537602</v>
      </c>
      <c r="Q34" s="10">
        <f t="shared" si="1"/>
        <v>1.0019630788991971</v>
      </c>
      <c r="R34" s="10">
        <f t="shared" si="1"/>
        <v>1.0037898587600915</v>
      </c>
      <c r="S34" s="10">
        <f t="shared" si="1"/>
        <v>1.0041410032708522</v>
      </c>
      <c r="T34" s="10">
        <f t="shared" si="1"/>
        <v>1.0027103124657586</v>
      </c>
      <c r="U34" s="10">
        <f t="shared" si="1"/>
        <v>1.0008203063645387</v>
      </c>
      <c r="V34" s="10">
        <f t="shared" si="1"/>
        <v>0.99516013418406279</v>
      </c>
      <c r="W34" s="10">
        <f t="shared" si="1"/>
        <v>1.0072399518401669</v>
      </c>
      <c r="X34" s="10">
        <f t="shared" si="1"/>
        <v>1.0025040459926646</v>
      </c>
      <c r="Y34" s="10">
        <f t="shared" si="1"/>
        <v>1.003446838973858</v>
      </c>
      <c r="Z34" s="10">
        <f t="shared" si="1"/>
        <v>1.0025243029370015</v>
      </c>
      <c r="AA34" s="10">
        <f t="shared" si="1"/>
        <v>0.99957276102409276</v>
      </c>
      <c r="AB34" s="10">
        <f t="shared" si="1"/>
        <v>0.99995143145459875</v>
      </c>
      <c r="AC34" s="10">
        <f t="shared" si="1"/>
        <v>0.99991516265148694</v>
      </c>
      <c r="AD34" s="10">
        <f t="shared" si="1"/>
        <v>1.0007980362026849</v>
      </c>
      <c r="AE34" s="10">
        <f t="shared" si="1"/>
        <v>1.0022682256893214</v>
      </c>
      <c r="AF34" s="10">
        <f t="shared" si="1"/>
        <v>1.0008775544931401</v>
      </c>
      <c r="AG34" s="10">
        <f t="shared" si="1"/>
        <v>0.99961230353549024</v>
      </c>
      <c r="AH34" s="10">
        <f t="shared" si="1"/>
        <v>1.0008457192761038</v>
      </c>
      <c r="AI34" s="10">
        <f t="shared" si="1"/>
        <v>0.99994439319797479</v>
      </c>
      <c r="AJ34" s="10">
        <f t="shared" si="1"/>
        <v>0.9999545203357042</v>
      </c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>
      <c r="A35" t="s">
        <v>145</v>
      </c>
      <c r="E35" s="10">
        <f t="shared" si="2"/>
        <v>1.0046870726212531</v>
      </c>
      <c r="F35" s="10">
        <f t="shared" si="1"/>
        <v>1.0119457225279789</v>
      </c>
      <c r="G35" s="10">
        <f t="shared" si="1"/>
        <v>1.0067900282069364</v>
      </c>
      <c r="H35" s="10">
        <f t="shared" si="1"/>
        <v>1.0117378018590275</v>
      </c>
      <c r="I35" s="10">
        <f t="shared" si="1"/>
        <v>1.0040431612126852</v>
      </c>
      <c r="J35" s="10">
        <f t="shared" si="1"/>
        <v>1.0064997470718862</v>
      </c>
      <c r="K35" s="10">
        <f t="shared" si="1"/>
        <v>1.0092049593294448</v>
      </c>
      <c r="L35" s="10">
        <f t="shared" si="1"/>
        <v>1.0087813126372784</v>
      </c>
      <c r="M35" s="10">
        <f t="shared" si="1"/>
        <v>1.0047065408505349</v>
      </c>
      <c r="N35" s="10">
        <f t="shared" si="1"/>
        <v>1.0075297132091983</v>
      </c>
      <c r="O35" s="10">
        <f t="shared" si="1"/>
        <v>1.0065160643939364</v>
      </c>
      <c r="P35" s="10">
        <f t="shared" si="1"/>
        <v>1.0047049014371254</v>
      </c>
      <c r="Q35" s="10">
        <f t="shared" si="1"/>
        <v>1.0016505513742564</v>
      </c>
      <c r="R35" s="10">
        <f t="shared" si="1"/>
        <v>1.0055291895364302</v>
      </c>
      <c r="S35" s="10">
        <f t="shared" si="1"/>
        <v>1.007304381436974</v>
      </c>
      <c r="T35" s="10">
        <f t="shared" si="1"/>
        <v>1.0047141761477865</v>
      </c>
      <c r="U35" s="10">
        <f t="shared" si="1"/>
        <v>1.005522340878678</v>
      </c>
      <c r="V35" s="10">
        <f t="shared" si="1"/>
        <v>0.99510881514332428</v>
      </c>
      <c r="W35" s="10">
        <f t="shared" si="1"/>
        <v>1.0068359362488131</v>
      </c>
      <c r="X35" s="10">
        <f t="shared" si="1"/>
        <v>1.0085777995025591</v>
      </c>
      <c r="Y35" s="10">
        <f t="shared" si="1"/>
        <v>1.0036987879647039</v>
      </c>
      <c r="Z35" s="10">
        <f t="shared" si="1"/>
        <v>1.002282992911592</v>
      </c>
      <c r="AA35" s="10">
        <f t="shared" si="1"/>
        <v>1.0007708659781542</v>
      </c>
      <c r="AB35" s="10">
        <f t="shared" si="1"/>
        <v>1.0044371461116983</v>
      </c>
      <c r="AC35" s="10">
        <f t="shared" si="1"/>
        <v>1.0021860809299901</v>
      </c>
      <c r="AD35" s="10">
        <f t="shared" si="1"/>
        <v>1.0038748355794644</v>
      </c>
      <c r="AE35" s="10">
        <f t="shared" si="1"/>
        <v>1.0019508988624986</v>
      </c>
      <c r="AF35" s="10">
        <f t="shared" si="1"/>
        <v>1.0032388244310555</v>
      </c>
      <c r="AG35" s="10">
        <f t="shared" si="1"/>
        <v>0.99634439515776674</v>
      </c>
      <c r="AH35" s="10">
        <f t="shared" si="1"/>
        <v>1.0082339410945742</v>
      </c>
      <c r="AI35" s="10">
        <f t="shared" si="1"/>
        <v>1.0023959370956639</v>
      </c>
      <c r="AJ35" s="10">
        <f t="shared" si="1"/>
        <v>1.0006053550088341</v>
      </c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>
      <c r="A36" t="s">
        <v>145</v>
      </c>
      <c r="E36" s="10">
        <f t="shared" si="2"/>
        <v>1.0014404997486641</v>
      </c>
      <c r="F36" s="10">
        <f t="shared" si="1"/>
        <v>0.99937332974747239</v>
      </c>
      <c r="G36" s="10">
        <f t="shared" si="1"/>
        <v>1.0067703078797334</v>
      </c>
      <c r="H36" s="10">
        <f t="shared" si="1"/>
        <v>1.0084957282493634</v>
      </c>
      <c r="I36" s="10">
        <f t="shared" si="1"/>
        <v>1.0012055169394163</v>
      </c>
      <c r="J36" s="10">
        <f t="shared" si="1"/>
        <v>1.0063196665403018</v>
      </c>
      <c r="K36" s="10">
        <f t="shared" si="1"/>
        <v>1.0068874583910814</v>
      </c>
      <c r="L36" s="10">
        <f t="shared" si="1"/>
        <v>1.0064680998321176</v>
      </c>
      <c r="M36" s="10">
        <f t="shared" si="1"/>
        <v>1.0061002478005143</v>
      </c>
      <c r="N36" s="10">
        <f t="shared" si="1"/>
        <v>1.0058202261968558</v>
      </c>
      <c r="O36" s="10">
        <f t="shared" si="1"/>
        <v>1.0058309302355668</v>
      </c>
      <c r="P36" s="10">
        <f t="shared" ref="F36:AJ43" si="3">(P8/O8)^P22</f>
        <v>1.0041688464080676</v>
      </c>
      <c r="Q36" s="10">
        <f t="shared" si="3"/>
        <v>1.0049201003865467</v>
      </c>
      <c r="R36" s="10">
        <f t="shared" si="3"/>
        <v>1.0058282540408543</v>
      </c>
      <c r="S36" s="10">
        <f t="shared" si="3"/>
        <v>1.0062465792861295</v>
      </c>
      <c r="T36" s="10">
        <f t="shared" si="3"/>
        <v>1.0059340851930392</v>
      </c>
      <c r="U36" s="10">
        <f t="shared" si="3"/>
        <v>1.0064731895474825</v>
      </c>
      <c r="V36" s="10">
        <f t="shared" si="3"/>
        <v>1.0043721865299349</v>
      </c>
      <c r="W36" s="10">
        <f t="shared" si="3"/>
        <v>1.0073282356946704</v>
      </c>
      <c r="X36" s="10">
        <f t="shared" si="3"/>
        <v>1.0115206321502352</v>
      </c>
      <c r="Y36" s="10">
        <f t="shared" si="3"/>
        <v>1.0121602845147799</v>
      </c>
      <c r="Z36" s="10">
        <f t="shared" si="3"/>
        <v>1.0074993470809184</v>
      </c>
      <c r="AA36" s="10">
        <f t="shared" si="3"/>
        <v>1.0041719791860366</v>
      </c>
      <c r="AB36" s="10">
        <f t="shared" si="3"/>
        <v>1.0029873243420868</v>
      </c>
      <c r="AC36" s="10">
        <f t="shared" si="3"/>
        <v>1.0028771957501701</v>
      </c>
      <c r="AD36" s="10">
        <f t="shared" si="3"/>
        <v>1.0013334553718296</v>
      </c>
      <c r="AE36" s="10">
        <f t="shared" si="3"/>
        <v>1.0021247469867018</v>
      </c>
      <c r="AF36" s="10">
        <f t="shared" si="3"/>
        <v>1.0019327622047203</v>
      </c>
      <c r="AG36" s="10">
        <f t="shared" si="3"/>
        <v>1.0002615456055333</v>
      </c>
      <c r="AH36" s="10">
        <f t="shared" si="3"/>
        <v>1.002260142037553</v>
      </c>
      <c r="AI36" s="10">
        <f t="shared" si="3"/>
        <v>1.0010321334132348</v>
      </c>
      <c r="AJ36" s="10">
        <f t="shared" si="3"/>
        <v>1.0011611239093789</v>
      </c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>
      <c r="A37" t="s">
        <v>145</v>
      </c>
      <c r="E37" s="10">
        <f>(E9/D9)^E23</f>
        <v>0.99459453120229369</v>
      </c>
      <c r="F37" s="10">
        <f t="shared" ref="F37:AJ37" si="4">(F9/E9)^F23</f>
        <v>1.0066618443560338</v>
      </c>
      <c r="G37" s="10">
        <f t="shared" si="4"/>
        <v>1.0062778411585065</v>
      </c>
      <c r="H37" s="10">
        <f t="shared" si="4"/>
        <v>1.010234891944471</v>
      </c>
      <c r="I37" s="10">
        <f t="shared" si="4"/>
        <v>1.0147851590946526</v>
      </c>
      <c r="J37" s="10">
        <f t="shared" si="4"/>
        <v>1.0062343373371734</v>
      </c>
      <c r="K37" s="10">
        <f t="shared" si="4"/>
        <v>1.0208234661612257</v>
      </c>
      <c r="L37" s="10">
        <f t="shared" si="4"/>
        <v>1.0251250349536811</v>
      </c>
      <c r="M37" s="10">
        <f t="shared" si="4"/>
        <v>1.0155194175580766</v>
      </c>
      <c r="N37" s="10">
        <f t="shared" si="4"/>
        <v>1.0102255521913053</v>
      </c>
      <c r="O37" s="10">
        <f t="shared" si="4"/>
        <v>1.0144737445191416</v>
      </c>
      <c r="P37" s="10">
        <f t="shared" si="4"/>
        <v>1.0126094443386566</v>
      </c>
      <c r="Q37" s="10">
        <f t="shared" si="4"/>
        <v>1.017215587470101</v>
      </c>
      <c r="R37" s="10">
        <f t="shared" si="4"/>
        <v>1.0118319459187708</v>
      </c>
      <c r="S37" s="10">
        <f t="shared" si="4"/>
        <v>1.0165526043733526</v>
      </c>
      <c r="T37" s="10">
        <f t="shared" si="4"/>
        <v>1.0070788761299507</v>
      </c>
      <c r="U37" s="10">
        <f t="shared" si="4"/>
        <v>1.0038440949988741</v>
      </c>
      <c r="V37" s="10">
        <f t="shared" si="4"/>
        <v>0.99599844017663175</v>
      </c>
      <c r="W37" s="10">
        <f t="shared" si="4"/>
        <v>1.0039546254001894</v>
      </c>
      <c r="X37" s="10">
        <f t="shared" si="4"/>
        <v>1.0022660266631445</v>
      </c>
      <c r="Y37" s="10">
        <f t="shared" si="4"/>
        <v>1.0092967687558672</v>
      </c>
      <c r="Z37" s="10">
        <f t="shared" si="4"/>
        <v>1.0261245806344172</v>
      </c>
      <c r="AA37" s="10">
        <f t="shared" si="4"/>
        <v>1.0010641966161224</v>
      </c>
      <c r="AB37" s="10">
        <f t="shared" si="4"/>
        <v>0.99872470277695824</v>
      </c>
      <c r="AC37" s="10">
        <f t="shared" si="4"/>
        <v>1.005181006096129</v>
      </c>
      <c r="AD37" s="10">
        <f t="shared" si="4"/>
        <v>1.0066219332069384</v>
      </c>
      <c r="AE37" s="10">
        <f t="shared" si="4"/>
        <v>1.011792448511353</v>
      </c>
      <c r="AF37" s="10">
        <f t="shared" si="4"/>
        <v>1.0076421927820949</v>
      </c>
      <c r="AG37" s="10">
        <f t="shared" si="4"/>
        <v>1.0052760907914586</v>
      </c>
      <c r="AH37" s="10">
        <f t="shared" si="4"/>
        <v>1.0035590781183157</v>
      </c>
      <c r="AI37" s="10">
        <f t="shared" si="4"/>
        <v>1.00395479043681</v>
      </c>
      <c r="AJ37" s="10">
        <f t="shared" si="4"/>
        <v>1.0065215034097774</v>
      </c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>
      <c r="A38" t="s">
        <v>145</v>
      </c>
      <c r="E38" s="10">
        <f t="shared" si="2"/>
        <v>1.0044467990318415</v>
      </c>
      <c r="F38" s="10">
        <f t="shared" si="3"/>
        <v>1.0052927677892971</v>
      </c>
      <c r="G38" s="10">
        <f t="shared" si="3"/>
        <v>1.0056235546457786</v>
      </c>
      <c r="H38" s="10">
        <f t="shared" si="3"/>
        <v>1.002957958094971</v>
      </c>
      <c r="I38" s="10">
        <f t="shared" si="3"/>
        <v>1.005620700028387</v>
      </c>
      <c r="J38" s="10">
        <f t="shared" si="3"/>
        <v>1.005204435444724</v>
      </c>
      <c r="K38" s="10">
        <f t="shared" si="3"/>
        <v>1.0049545166129008</v>
      </c>
      <c r="L38" s="10">
        <f t="shared" si="3"/>
        <v>1.0056597527221218</v>
      </c>
      <c r="M38" s="10">
        <f t="shared" si="3"/>
        <v>1.004080959196437</v>
      </c>
      <c r="N38" s="10">
        <f t="shared" si="3"/>
        <v>1.0045745739712502</v>
      </c>
      <c r="O38" s="10">
        <f t="shared" si="3"/>
        <v>1.0065245286325473</v>
      </c>
      <c r="P38" s="10">
        <f t="shared" si="3"/>
        <v>1.0057683979292364</v>
      </c>
      <c r="Q38" s="10">
        <f t="shared" si="3"/>
        <v>1.0058840358866905</v>
      </c>
      <c r="R38" s="10">
        <f t="shared" si="3"/>
        <v>1.0065049626828402</v>
      </c>
      <c r="S38" s="10">
        <f t="shared" si="3"/>
        <v>1.0066360634066798</v>
      </c>
      <c r="T38" s="10">
        <f t="shared" si="3"/>
        <v>1.0063755857958203</v>
      </c>
      <c r="U38" s="10">
        <f t="shared" si="3"/>
        <v>1.007247496517633</v>
      </c>
      <c r="V38" s="10">
        <f t="shared" si="3"/>
        <v>1.0039151490894251</v>
      </c>
      <c r="W38" s="10">
        <f t="shared" si="3"/>
        <v>1.0033506991625549</v>
      </c>
      <c r="X38" s="10">
        <f t="shared" si="3"/>
        <v>1.0057214559314691</v>
      </c>
      <c r="Y38" s="10">
        <f t="shared" si="3"/>
        <v>1.0010203367260908</v>
      </c>
      <c r="Z38" s="10">
        <f t="shared" si="3"/>
        <v>1.0011010513505143</v>
      </c>
      <c r="AA38" s="10">
        <f t="shared" si="3"/>
        <v>1.0018975879777763</v>
      </c>
      <c r="AB38" s="10">
        <f t="shared" si="3"/>
        <v>1.0024683457445518</v>
      </c>
      <c r="AC38" s="10">
        <f t="shared" si="3"/>
        <v>1.0034225275489683</v>
      </c>
      <c r="AD38" s="10">
        <f t="shared" si="3"/>
        <v>1.0025881930621181</v>
      </c>
      <c r="AE38" s="10">
        <f t="shared" si="3"/>
        <v>0.99547309253797756</v>
      </c>
      <c r="AF38" s="10">
        <f t="shared" si="3"/>
        <v>1.0008815418573986</v>
      </c>
      <c r="AG38" s="10">
        <f t="shared" si="3"/>
        <v>0.99709829740934419</v>
      </c>
      <c r="AH38" s="10">
        <f t="shared" si="3"/>
        <v>0.99851584318211084</v>
      </c>
      <c r="AI38" s="10">
        <f t="shared" si="3"/>
        <v>1.0003506660130645</v>
      </c>
      <c r="AJ38" s="10">
        <f t="shared" si="3"/>
        <v>0.99766108290197075</v>
      </c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>
      <c r="A39" t="s">
        <v>145</v>
      </c>
      <c r="E39" s="10">
        <f t="shared" si="2"/>
        <v>1.0017610048927719</v>
      </c>
      <c r="F39" s="10">
        <f t="shared" si="3"/>
        <v>1.0022082550542917</v>
      </c>
      <c r="G39" s="10">
        <f t="shared" si="3"/>
        <v>1.0050513751930525</v>
      </c>
      <c r="H39" s="10">
        <f t="shared" si="3"/>
        <v>1.0088989135225099</v>
      </c>
      <c r="I39" s="10">
        <f t="shared" si="3"/>
        <v>1.0098722310676955</v>
      </c>
      <c r="J39" s="10">
        <f t="shared" si="3"/>
        <v>1.0079620267677911</v>
      </c>
      <c r="K39" s="10">
        <f t="shared" si="3"/>
        <v>1.0104995965532622</v>
      </c>
      <c r="L39" s="10">
        <f t="shared" si="3"/>
        <v>1.0091607971317171</v>
      </c>
      <c r="M39" s="10">
        <f t="shared" si="3"/>
        <v>1.0075272208252166</v>
      </c>
      <c r="N39" s="10">
        <f t="shared" si="3"/>
        <v>1.0078327676752585</v>
      </c>
      <c r="O39" s="10">
        <f t="shared" si="3"/>
        <v>1.0099857740047689</v>
      </c>
      <c r="P39" s="10">
        <f t="shared" si="3"/>
        <v>1.0084926419767801</v>
      </c>
      <c r="Q39" s="10">
        <f t="shared" si="3"/>
        <v>1.0050401446495614</v>
      </c>
      <c r="R39" s="10">
        <f t="shared" si="3"/>
        <v>1.0061014165593996</v>
      </c>
      <c r="S39" s="10">
        <f t="shared" si="3"/>
        <v>1.0079250656952892</v>
      </c>
      <c r="T39" s="10">
        <f t="shared" si="3"/>
        <v>1.0071147001572915</v>
      </c>
      <c r="U39" s="10">
        <f t="shared" si="3"/>
        <v>1.0066171425051402</v>
      </c>
      <c r="V39" s="10">
        <f t="shared" si="3"/>
        <v>0.99358980403391084</v>
      </c>
      <c r="W39" s="10">
        <f t="shared" si="3"/>
        <v>1.0023303272443123</v>
      </c>
      <c r="X39" s="10">
        <f t="shared" si="3"/>
        <v>1.0066118251383198</v>
      </c>
      <c r="Y39" s="10">
        <f t="shared" si="3"/>
        <v>0.99989702255909418</v>
      </c>
      <c r="Z39" s="10">
        <f t="shared" si="3"/>
        <v>1.0081819424943252</v>
      </c>
      <c r="AA39" s="10">
        <f t="shared" si="3"/>
        <v>1.0024049257807031</v>
      </c>
      <c r="AB39" s="10">
        <f t="shared" si="3"/>
        <v>1.0012701739630119</v>
      </c>
      <c r="AC39" s="10">
        <f t="shared" si="3"/>
        <v>1.0029119487621694</v>
      </c>
      <c r="AD39" s="10">
        <f t="shared" si="3"/>
        <v>1.0063016800549096</v>
      </c>
      <c r="AE39" s="10">
        <f t="shared" si="3"/>
        <v>0.99963049594854669</v>
      </c>
      <c r="AF39" s="10">
        <f t="shared" si="3"/>
        <v>1.0027908444248244</v>
      </c>
      <c r="AG39" s="10">
        <f t="shared" si="3"/>
        <v>1.0012544804213432</v>
      </c>
      <c r="AH39" s="10">
        <f t="shared" si="3"/>
        <v>1.0031458684684214</v>
      </c>
      <c r="AI39" s="10">
        <f t="shared" si="3"/>
        <v>1.0036789449555081</v>
      </c>
      <c r="AJ39" s="10">
        <f t="shared" si="3"/>
        <v>1.0031100101451584</v>
      </c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>
      <c r="A40" t="s">
        <v>145</v>
      </c>
      <c r="E40" s="10">
        <f t="shared" si="2"/>
        <v>1.0021741122121146</v>
      </c>
      <c r="F40" s="10">
        <f t="shared" si="3"/>
        <v>1.0027816061391708</v>
      </c>
      <c r="G40" s="10">
        <f t="shared" si="3"/>
        <v>1.0021779948337368</v>
      </c>
      <c r="H40" s="10">
        <f t="shared" si="3"/>
        <v>1.0005360886757342</v>
      </c>
      <c r="I40" s="10">
        <f t="shared" si="3"/>
        <v>1.0020075758384426</v>
      </c>
      <c r="J40" s="10">
        <f t="shared" si="3"/>
        <v>1.0028130501618959</v>
      </c>
      <c r="K40" s="10">
        <f t="shared" si="3"/>
        <v>1.0027995405421077</v>
      </c>
      <c r="L40" s="10">
        <f t="shared" si="3"/>
        <v>1.0037725018686303</v>
      </c>
      <c r="M40" s="10">
        <f t="shared" si="3"/>
        <v>1.0041414923763232</v>
      </c>
      <c r="N40" s="10">
        <f t="shared" si="3"/>
        <v>1.0043306071182969</v>
      </c>
      <c r="O40" s="10">
        <f t="shared" si="3"/>
        <v>1.0041867746103186</v>
      </c>
      <c r="P40" s="10">
        <f t="shared" si="3"/>
        <v>1.0044205290484742</v>
      </c>
      <c r="Q40" s="10">
        <f t="shared" si="3"/>
        <v>1.003799042962908</v>
      </c>
      <c r="R40" s="10">
        <f t="shared" si="3"/>
        <v>1.0024798500609964</v>
      </c>
      <c r="S40" s="10">
        <f t="shared" si="3"/>
        <v>1.0020322054572726</v>
      </c>
      <c r="T40" s="10">
        <f t="shared" si="3"/>
        <v>1.0039726785751766</v>
      </c>
      <c r="U40" s="10">
        <f t="shared" si="3"/>
        <v>1.0031326032212695</v>
      </c>
      <c r="V40" s="10">
        <f t="shared" si="3"/>
        <v>1.0005205143783789</v>
      </c>
      <c r="W40" s="10">
        <f t="shared" si="3"/>
        <v>1.0033687824770117</v>
      </c>
      <c r="X40" s="10">
        <f t="shared" si="3"/>
        <v>1.0002702562684898</v>
      </c>
      <c r="Y40" s="10">
        <f t="shared" si="3"/>
        <v>1.0014482650030214</v>
      </c>
      <c r="Z40" s="10">
        <f t="shared" si="3"/>
        <v>1.0023298493957</v>
      </c>
      <c r="AA40" s="10">
        <f t="shared" si="3"/>
        <v>1.00233547437653</v>
      </c>
      <c r="AB40" s="10">
        <f t="shared" si="3"/>
        <v>1.0019011675152181</v>
      </c>
      <c r="AC40" s="10">
        <f t="shared" si="3"/>
        <v>1.0024344406448842</v>
      </c>
      <c r="AD40" s="10">
        <f t="shared" si="3"/>
        <v>1.0028789628114885</v>
      </c>
      <c r="AE40" s="10">
        <f t="shared" si="3"/>
        <v>1.0019611449096777</v>
      </c>
      <c r="AF40" s="10">
        <f t="shared" si="3"/>
        <v>1.0013252960660042</v>
      </c>
      <c r="AG40" s="10">
        <f t="shared" si="3"/>
        <v>1.0036735369465541</v>
      </c>
      <c r="AH40" s="10">
        <f t="shared" si="3"/>
        <v>1.0015977378166134</v>
      </c>
      <c r="AI40" s="10">
        <f t="shared" si="3"/>
        <v>1.0015907621882192</v>
      </c>
      <c r="AJ40" s="10">
        <f t="shared" si="3"/>
        <v>1.0033028145903977</v>
      </c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>
      <c r="A41" t="s">
        <v>145</v>
      </c>
      <c r="E41" s="10">
        <f>(E13/D13)^E27</f>
        <v>1.0061589072560153</v>
      </c>
      <c r="F41" s="10">
        <f t="shared" ref="F41:AJ41" si="5">(F13/E13)^F27</f>
        <v>1.0057444319609368</v>
      </c>
      <c r="G41" s="10">
        <f t="shared" si="5"/>
        <v>1.0039741390222319</v>
      </c>
      <c r="H41" s="10">
        <f t="shared" si="5"/>
        <v>1.0038648917707784</v>
      </c>
      <c r="I41" s="10">
        <f t="shared" si="5"/>
        <v>1.0036956992317227</v>
      </c>
      <c r="J41" s="10">
        <f t="shared" si="5"/>
        <v>1.0039268664396588</v>
      </c>
      <c r="K41" s="10">
        <f t="shared" si="5"/>
        <v>1.0034677725267231</v>
      </c>
      <c r="L41" s="10">
        <f t="shared" si="5"/>
        <v>1.0035487719247713</v>
      </c>
      <c r="M41" s="10">
        <f t="shared" si="5"/>
        <v>1.0038515065672329</v>
      </c>
      <c r="N41" s="10">
        <f t="shared" si="5"/>
        <v>1.0038635766906312</v>
      </c>
      <c r="O41" s="10">
        <f t="shared" si="5"/>
        <v>1.0030585018660525</v>
      </c>
      <c r="P41" s="10">
        <f t="shared" si="5"/>
        <v>1.0030953396266209</v>
      </c>
      <c r="Q41" s="10">
        <f t="shared" si="5"/>
        <v>1.0025875091497072</v>
      </c>
      <c r="R41" s="10">
        <f t="shared" si="5"/>
        <v>1.0029814800849295</v>
      </c>
      <c r="S41" s="10">
        <f t="shared" si="5"/>
        <v>1.0029447755015624</v>
      </c>
      <c r="T41" s="10">
        <f t="shared" si="5"/>
        <v>1.002268666387081</v>
      </c>
      <c r="U41" s="10">
        <f t="shared" si="5"/>
        <v>1.0016328902203662</v>
      </c>
      <c r="V41" s="10">
        <f t="shared" si="5"/>
        <v>0.99907171287126406</v>
      </c>
      <c r="W41" s="10">
        <f t="shared" si="5"/>
        <v>1.0008607623902521</v>
      </c>
      <c r="X41" s="10">
        <f t="shared" si="5"/>
        <v>1.001622970972921</v>
      </c>
      <c r="Y41" s="10">
        <f t="shared" si="5"/>
        <v>1.0038146026630166</v>
      </c>
      <c r="Z41" s="10">
        <f t="shared" si="5"/>
        <v>1.0034865814410761</v>
      </c>
      <c r="AA41" s="10">
        <f t="shared" si="5"/>
        <v>1.0030245072569306</v>
      </c>
      <c r="AB41" s="10">
        <f t="shared" si="5"/>
        <v>1.0018688406283207</v>
      </c>
      <c r="AC41" s="10">
        <f t="shared" si="5"/>
        <v>1.0010546213552378</v>
      </c>
      <c r="AD41" s="10">
        <f t="shared" si="5"/>
        <v>1.0023567591761593</v>
      </c>
      <c r="AE41" s="10">
        <f t="shared" si="5"/>
        <v>1.0013257436668619</v>
      </c>
      <c r="AF41" s="10">
        <f t="shared" si="5"/>
        <v>1.0029839871544144</v>
      </c>
      <c r="AG41" s="10">
        <f t="shared" si="5"/>
        <v>1.000937702500198</v>
      </c>
      <c r="AH41" s="10">
        <f t="shared" si="5"/>
        <v>1.0011306858611819</v>
      </c>
      <c r="AI41" s="10">
        <f t="shared" si="5"/>
        <v>1.0000523871712328</v>
      </c>
      <c r="AJ41" s="10">
        <f t="shared" si="5"/>
        <v>1.0001664453267405</v>
      </c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>
      <c r="A42" t="s">
        <v>145</v>
      </c>
      <c r="E42" s="10">
        <f>(E14/D14)^E28</f>
        <v>1.0034069535041208</v>
      </c>
      <c r="F42" s="10">
        <f t="shared" ref="F42:AJ42" si="6">(F14/E14)^F28</f>
        <v>1.0044480095639552</v>
      </c>
      <c r="G42" s="10">
        <f t="shared" si="6"/>
        <v>1.0063283515427128</v>
      </c>
      <c r="H42" s="10">
        <f t="shared" si="6"/>
        <v>1.0064307533492429</v>
      </c>
      <c r="I42" s="10">
        <f t="shared" si="6"/>
        <v>1.0076010472485377</v>
      </c>
      <c r="J42" s="10">
        <f t="shared" si="6"/>
        <v>1.0033101855882527</v>
      </c>
      <c r="K42" s="10">
        <f t="shared" si="6"/>
        <v>1.0032383003303609</v>
      </c>
      <c r="L42" s="10">
        <f t="shared" si="6"/>
        <v>1.0048389678808118</v>
      </c>
      <c r="M42" s="10">
        <f t="shared" si="6"/>
        <v>1.0034848016334277</v>
      </c>
      <c r="N42" s="10">
        <f t="shared" si="6"/>
        <v>1.0028836618083481</v>
      </c>
      <c r="O42" s="10">
        <f t="shared" si="6"/>
        <v>1.0027329675344507</v>
      </c>
      <c r="P42" s="10">
        <f t="shared" si="6"/>
        <v>1.0023391913411412</v>
      </c>
      <c r="Q42" s="10">
        <f t="shared" si="6"/>
        <v>1.0015547328765415</v>
      </c>
      <c r="R42" s="10">
        <f t="shared" si="6"/>
        <v>1.0024173805309178</v>
      </c>
      <c r="S42" s="10">
        <f t="shared" si="6"/>
        <v>1.0023328351593586</v>
      </c>
      <c r="T42" s="10">
        <f t="shared" si="6"/>
        <v>1.0011100411670637</v>
      </c>
      <c r="U42" s="10">
        <f t="shared" si="6"/>
        <v>1.002148176302633</v>
      </c>
      <c r="V42" s="10">
        <f t="shared" si="6"/>
        <v>0.99774798213803784</v>
      </c>
      <c r="W42" s="10">
        <f t="shared" si="6"/>
        <v>1.0020422380559502</v>
      </c>
      <c r="X42" s="10">
        <f t="shared" si="6"/>
        <v>0.99963039997165837</v>
      </c>
      <c r="Y42" s="10">
        <f t="shared" si="6"/>
        <v>0.99806506793454353</v>
      </c>
      <c r="Z42" s="10">
        <f t="shared" si="6"/>
        <v>1.00294173131689</v>
      </c>
      <c r="AA42" s="10">
        <f t="shared" si="6"/>
        <v>1.0022450562052105</v>
      </c>
      <c r="AB42" s="10">
        <f t="shared" si="6"/>
        <v>1.0021298811702155</v>
      </c>
      <c r="AC42" s="10">
        <f t="shared" si="6"/>
        <v>1.0028319954826266</v>
      </c>
      <c r="AD42" s="10">
        <f t="shared" si="6"/>
        <v>1.0035973232063558</v>
      </c>
      <c r="AE42" s="10">
        <f t="shared" si="6"/>
        <v>1.0016328024063881</v>
      </c>
      <c r="AF42" s="10">
        <f t="shared" si="6"/>
        <v>1.0022709912569281</v>
      </c>
      <c r="AG42" s="10">
        <f t="shared" si="6"/>
        <v>1.0047898923656344</v>
      </c>
      <c r="AH42" s="10">
        <f t="shared" si="6"/>
        <v>1.0043860054909592</v>
      </c>
      <c r="AI42" s="10">
        <f t="shared" si="6"/>
        <v>1.0023298666632163</v>
      </c>
      <c r="AJ42" s="10">
        <f t="shared" si="6"/>
        <v>1.0045430303503462</v>
      </c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>
      <c r="A43" t="s">
        <v>145</v>
      </c>
      <c r="E43" s="10">
        <f t="shared" si="2"/>
        <v>1.0002764932120705</v>
      </c>
      <c r="F43" s="10">
        <f t="shared" si="3"/>
        <v>1.002069012179607</v>
      </c>
      <c r="G43" s="10">
        <f t="shared" si="3"/>
        <v>1.0041738514585949</v>
      </c>
      <c r="H43" s="10">
        <f t="shared" si="3"/>
        <v>1.0038824861496456</v>
      </c>
      <c r="I43" s="10">
        <f t="shared" si="3"/>
        <v>1.0042142224841177</v>
      </c>
      <c r="J43" s="10">
        <f t="shared" si="3"/>
        <v>1.0041405172898612</v>
      </c>
      <c r="K43" s="10">
        <f t="shared" si="3"/>
        <v>1.0039786117043834</v>
      </c>
      <c r="L43" s="10">
        <f t="shared" si="3"/>
        <v>1.0033371672882154</v>
      </c>
      <c r="M43" s="10">
        <f t="shared" si="3"/>
        <v>1.0049012003252411</v>
      </c>
      <c r="N43" s="10">
        <f t="shared" si="3"/>
        <v>1.0025001701324308</v>
      </c>
      <c r="O43" s="10">
        <f t="shared" si="3"/>
        <v>1.0044044758342889</v>
      </c>
      <c r="P43" s="10">
        <f t="shared" si="3"/>
        <v>1.0035193294595959</v>
      </c>
      <c r="Q43" s="10">
        <f t="shared" si="3"/>
        <v>1.0031586387116507</v>
      </c>
      <c r="R43" s="10">
        <f t="shared" si="3"/>
        <v>1.0038221374398038</v>
      </c>
      <c r="S43" s="10">
        <f t="shared" si="3"/>
        <v>1.0038006812972289</v>
      </c>
      <c r="T43" s="10">
        <f t="shared" si="3"/>
        <v>1.0017863002764928</v>
      </c>
      <c r="U43" s="10">
        <f t="shared" si="3"/>
        <v>1.0020838871275204</v>
      </c>
      <c r="V43" s="10">
        <f t="shared" si="3"/>
        <v>0.99801844417704189</v>
      </c>
      <c r="W43" s="10">
        <f t="shared" si="3"/>
        <v>1.003814464707059</v>
      </c>
      <c r="X43" s="10">
        <f t="shared" si="3"/>
        <v>1.003182096592921</v>
      </c>
      <c r="Y43" s="10">
        <f t="shared" si="3"/>
        <v>1.0029795068051131</v>
      </c>
      <c r="Z43" s="10">
        <f t="shared" si="3"/>
        <v>1.004256048753053</v>
      </c>
      <c r="AA43" s="10">
        <f t="shared" si="3"/>
        <v>1.0000643170321821</v>
      </c>
      <c r="AB43" s="10">
        <f t="shared" si="3"/>
        <v>1.0006810031328754</v>
      </c>
      <c r="AC43" s="10">
        <f t="shared" si="3"/>
        <v>1.0013321828294988</v>
      </c>
      <c r="AD43" s="10">
        <f t="shared" si="3"/>
        <v>1.0014946497301909</v>
      </c>
      <c r="AE43" s="10">
        <f t="shared" si="3"/>
        <v>1.0035071689268626</v>
      </c>
      <c r="AF43" s="10">
        <f t="shared" si="3"/>
        <v>1.0011030382999913</v>
      </c>
      <c r="AG43" s="10">
        <f t="shared" si="3"/>
        <v>1.0012737277965909</v>
      </c>
      <c r="AH43" s="10">
        <f t="shared" si="3"/>
        <v>1.000759099344017</v>
      </c>
      <c r="AI43" s="10">
        <f t="shared" si="3"/>
        <v>1.0008984542403538</v>
      </c>
      <c r="AJ43" s="10">
        <f t="shared" si="3"/>
        <v>1.0010795483793054</v>
      </c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s="17" customFormat="1">
      <c r="A44" s="17" t="s">
        <v>146</v>
      </c>
      <c r="E44" s="18">
        <f>E30*E31*E32*E33*E34*E35*E36*E37*E38*E39*E40*E41*E42*E43</f>
        <v>1.0297536560565792</v>
      </c>
      <c r="F44" s="18">
        <f t="shared" ref="F44:AJ44" si="7">F30*F31*F32*F33*F34*F35*F36*F37*F38*F39*F40*F41*F42*F43</f>
        <v>1.0849807338254465</v>
      </c>
      <c r="G44" s="18">
        <f t="shared" si="7"/>
        <v>1.107576797052221</v>
      </c>
      <c r="H44" s="18">
        <f t="shared" si="7"/>
        <v>1.0898955244754822</v>
      </c>
      <c r="I44" s="18">
        <f t="shared" si="7"/>
        <v>1.0792271269629756</v>
      </c>
      <c r="J44" s="18">
        <f t="shared" si="7"/>
        <v>1.0945833493189541</v>
      </c>
      <c r="K44" s="18">
        <f t="shared" si="7"/>
        <v>1.1238708175424605</v>
      </c>
      <c r="L44" s="18">
        <f t="shared" si="7"/>
        <v>1.1144311160243889</v>
      </c>
      <c r="M44" s="18">
        <f t="shared" si="7"/>
        <v>1.0877681388935425</v>
      </c>
      <c r="N44" s="18">
        <f t="shared" si="7"/>
        <v>1.1146176606091036</v>
      </c>
      <c r="O44" s="18">
        <f t="shared" si="7"/>
        <v>1.1031999601799884</v>
      </c>
      <c r="P44" s="18">
        <f t="shared" si="7"/>
        <v>1.0590593081464588</v>
      </c>
      <c r="Q44" s="18">
        <f t="shared" si="7"/>
        <v>1.0758983011380832</v>
      </c>
      <c r="R44" s="18">
        <f t="shared" si="7"/>
        <v>1.0764893053269171</v>
      </c>
      <c r="S44" s="18">
        <f t="shared" si="7"/>
        <v>1.0863474869278504</v>
      </c>
      <c r="T44" s="18">
        <f t="shared" si="7"/>
        <v>1.0700800340963044</v>
      </c>
      <c r="U44" s="18">
        <f t="shared" si="7"/>
        <v>1.0491992564369914</v>
      </c>
      <c r="V44" s="18">
        <f t="shared" si="7"/>
        <v>0.95173893881560478</v>
      </c>
      <c r="W44" s="18">
        <f t="shared" si="7"/>
        <v>1.0442656316391745</v>
      </c>
      <c r="X44" s="18">
        <f t="shared" si="7"/>
        <v>1.0488510049042203</v>
      </c>
      <c r="Y44" s="18">
        <f t="shared" si="7"/>
        <v>1.0485109041364893</v>
      </c>
      <c r="Z44" s="18">
        <f t="shared" si="7"/>
        <v>1.0725557898541429</v>
      </c>
      <c r="AA44" s="18">
        <f t="shared" si="7"/>
        <v>1.0255021304153404</v>
      </c>
      <c r="AB44" s="18">
        <f t="shared" si="7"/>
        <v>1.0187875643169757</v>
      </c>
      <c r="AC44" s="18">
        <f t="shared" si="7"/>
        <v>1.0274529283395089</v>
      </c>
      <c r="AD44" s="18">
        <f t="shared" si="7"/>
        <v>1.0365684674488687</v>
      </c>
      <c r="AE44" s="18">
        <f t="shared" si="7"/>
        <v>1.0248131616531053</v>
      </c>
      <c r="AF44" s="18">
        <f t="shared" si="7"/>
        <v>1.0231709104182332</v>
      </c>
      <c r="AG44" s="18">
        <f t="shared" si="7"/>
        <v>1.0107778633870064</v>
      </c>
      <c r="AH44" s="18">
        <f t="shared" si="7"/>
        <v>1.0308418090613169</v>
      </c>
      <c r="AI44" s="18">
        <f t="shared" si="7"/>
        <v>1.0182123227798696</v>
      </c>
      <c r="AJ44" s="18">
        <f t="shared" si="7"/>
        <v>1.0201107135667669</v>
      </c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5"/>
  <sheetViews>
    <sheetView topLeftCell="A32" workbookViewId="0">
      <selection activeCell="E51" sqref="E51"/>
    </sheetView>
  </sheetViews>
  <sheetFormatPr defaultColWidth="11.453125" defaultRowHeight="14.5"/>
  <sheetData>
    <row r="1" spans="1:36" s="4" customFormat="1" ht="13">
      <c r="A1" s="1" t="s">
        <v>94</v>
      </c>
      <c r="B1" s="1" t="s">
        <v>95</v>
      </c>
      <c r="C1" s="2" t="s">
        <v>96</v>
      </c>
      <c r="D1" s="3" t="s">
        <v>62</v>
      </c>
      <c r="E1" s="3" t="s">
        <v>63</v>
      </c>
      <c r="F1" s="3" t="s">
        <v>64</v>
      </c>
      <c r="G1" s="3" t="s">
        <v>65</v>
      </c>
      <c r="H1" s="3" t="s">
        <v>66</v>
      </c>
      <c r="I1" s="3" t="s">
        <v>67</v>
      </c>
      <c r="J1" s="3" t="s">
        <v>68</v>
      </c>
      <c r="K1" s="3" t="s">
        <v>69</v>
      </c>
      <c r="L1" s="3" t="s">
        <v>70</v>
      </c>
      <c r="M1" s="3" t="s">
        <v>71</v>
      </c>
      <c r="N1" s="3" t="s">
        <v>72</v>
      </c>
      <c r="O1" s="3" t="s">
        <v>73</v>
      </c>
      <c r="P1" s="3" t="s">
        <v>74</v>
      </c>
      <c r="Q1" s="3" t="s">
        <v>75</v>
      </c>
      <c r="R1" s="3" t="s">
        <v>76</v>
      </c>
      <c r="S1" s="3" t="s">
        <v>77</v>
      </c>
      <c r="T1" s="3" t="s">
        <v>78</v>
      </c>
      <c r="U1" s="3" t="s">
        <v>79</v>
      </c>
      <c r="V1" s="3" t="s">
        <v>80</v>
      </c>
      <c r="W1" s="3" t="s">
        <v>81</v>
      </c>
      <c r="X1" s="3" t="s">
        <v>82</v>
      </c>
      <c r="Y1" s="3" t="s">
        <v>83</v>
      </c>
      <c r="Z1" s="3" t="s">
        <v>84</v>
      </c>
      <c r="AA1" s="3" t="s">
        <v>85</v>
      </c>
      <c r="AB1" s="3" t="s">
        <v>86</v>
      </c>
      <c r="AC1" s="3" t="s">
        <v>87</v>
      </c>
      <c r="AD1" s="3" t="s">
        <v>88</v>
      </c>
      <c r="AE1" s="3" t="s">
        <v>89</v>
      </c>
      <c r="AF1" s="3" t="s">
        <v>90</v>
      </c>
      <c r="AG1" s="3" t="s">
        <v>91</v>
      </c>
      <c r="AH1" s="3" t="s">
        <v>92</v>
      </c>
      <c r="AI1" s="3" t="s">
        <v>93</v>
      </c>
      <c r="AJ1" s="3" t="s">
        <v>97</v>
      </c>
    </row>
    <row r="2" spans="1:36" s="10" customFormat="1" ht="13">
      <c r="A2" s="8" t="s">
        <v>32</v>
      </c>
      <c r="B2" s="8" t="s">
        <v>33</v>
      </c>
      <c r="C2" s="9">
        <v>17</v>
      </c>
      <c r="D2" s="15">
        <v>10.794886804449675</v>
      </c>
      <c r="E2" s="15">
        <v>11.648139648768968</v>
      </c>
      <c r="F2" s="15">
        <v>15.059809668418668</v>
      </c>
      <c r="G2" s="15">
        <v>18.484589659124119</v>
      </c>
      <c r="H2" s="15">
        <v>18.597772664611309</v>
      </c>
      <c r="I2" s="15">
        <v>20.849102575209464</v>
      </c>
      <c r="J2" s="15">
        <v>22.582773879399952</v>
      </c>
      <c r="K2" s="15">
        <v>26.8086435200069</v>
      </c>
      <c r="L2" s="15">
        <v>30.662881592521476</v>
      </c>
      <c r="M2" s="15">
        <v>36.785452501792626</v>
      </c>
      <c r="N2" s="15">
        <v>49.700551929301305</v>
      </c>
      <c r="O2" s="15">
        <v>57.46465896779992</v>
      </c>
      <c r="P2" s="15">
        <v>58.139903338341547</v>
      </c>
      <c r="Q2" s="15">
        <v>65.40756025095753</v>
      </c>
      <c r="R2" s="15">
        <v>69.904020146710366</v>
      </c>
      <c r="S2" s="15">
        <v>78.2513634788384</v>
      </c>
      <c r="T2" s="15">
        <v>88.620797356754522</v>
      </c>
      <c r="U2" s="15">
        <v>100.96465490529793</v>
      </c>
      <c r="V2" s="15">
        <v>109.1097688634699</v>
      </c>
      <c r="W2" s="15">
        <v>105.46608483494499</v>
      </c>
      <c r="X2" s="15">
        <v>100</v>
      </c>
      <c r="Y2" s="15">
        <v>110.69432237048537</v>
      </c>
      <c r="Z2" s="15">
        <v>112.4054167572059</v>
      </c>
      <c r="AA2" s="15">
        <v>129.10159403629871</v>
      </c>
      <c r="AB2" s="15">
        <v>131.11546290367863</v>
      </c>
      <c r="AC2" s="15">
        <v>138.65642959626891</v>
      </c>
      <c r="AD2" s="15">
        <v>139.59525963939538</v>
      </c>
      <c r="AE2" s="15">
        <v>153.85818223523682</v>
      </c>
      <c r="AF2" s="15">
        <v>154.68407382686024</v>
      </c>
      <c r="AG2" s="15">
        <v>164.46651735945096</v>
      </c>
      <c r="AH2" s="15">
        <v>160.83286820074909</v>
      </c>
      <c r="AI2" s="15">
        <v>166.71188799469482</v>
      </c>
      <c r="AJ2" s="15">
        <v>169.12979658269757</v>
      </c>
    </row>
    <row r="3" spans="1:36" s="10" customFormat="1" ht="13">
      <c r="A3" s="8" t="s">
        <v>34</v>
      </c>
      <c r="B3" s="8" t="s">
        <v>35</v>
      </c>
      <c r="C3" s="9">
        <v>18</v>
      </c>
      <c r="D3" s="15">
        <v>20.791861492716375</v>
      </c>
      <c r="E3" s="15">
        <v>24.752936252632704</v>
      </c>
      <c r="F3" s="15">
        <v>22.551507973164973</v>
      </c>
      <c r="G3" s="15">
        <v>23.894075574177648</v>
      </c>
      <c r="H3" s="15">
        <v>29.276449331984722</v>
      </c>
      <c r="I3" s="15">
        <v>31.717619435135941</v>
      </c>
      <c r="J3" s="15">
        <v>36.486538828020116</v>
      </c>
      <c r="K3" s="15">
        <v>39.486936390657846</v>
      </c>
      <c r="L3" s="15">
        <v>44.779991744252065</v>
      </c>
      <c r="M3" s="15">
        <v>47.03923840756439</v>
      </c>
      <c r="N3" s="15">
        <v>53.708935666652422</v>
      </c>
      <c r="O3" s="15">
        <v>60.565941840957123</v>
      </c>
      <c r="P3" s="15">
        <v>63.228067069923924</v>
      </c>
      <c r="Q3" s="15">
        <v>60.570579611135841</v>
      </c>
      <c r="R3" s="15">
        <v>64.596563416194343</v>
      </c>
      <c r="S3" s="15">
        <v>73.85685547372583</v>
      </c>
      <c r="T3" s="15">
        <v>72.542016990474252</v>
      </c>
      <c r="U3" s="15">
        <v>74.751004612725069</v>
      </c>
      <c r="V3" s="15">
        <v>74.689333559035902</v>
      </c>
      <c r="W3" s="15">
        <v>80.38330645633296</v>
      </c>
      <c r="X3" s="15">
        <v>100</v>
      </c>
      <c r="Y3" s="15">
        <v>105.77440188014792</v>
      </c>
      <c r="Z3" s="15">
        <v>109.44003740053867</v>
      </c>
      <c r="AA3" s="15">
        <v>113.17916764009624</v>
      </c>
      <c r="AB3" s="15">
        <v>116.61220508311564</v>
      </c>
      <c r="AC3" s="15">
        <v>124.54097057158728</v>
      </c>
      <c r="AD3" s="15">
        <v>127.40814253575299</v>
      </c>
      <c r="AE3" s="15">
        <v>142.3333964268181</v>
      </c>
      <c r="AF3" s="15">
        <v>155.03763770833655</v>
      </c>
      <c r="AG3" s="15">
        <v>164.1012580285593</v>
      </c>
      <c r="AH3" s="15">
        <v>182.51758019613717</v>
      </c>
      <c r="AI3" s="15">
        <v>202.99838391102645</v>
      </c>
      <c r="AJ3" s="15">
        <v>218.83400622290551</v>
      </c>
    </row>
    <row r="4" spans="1:36" s="10" customFormat="1" ht="13">
      <c r="A4" s="8" t="s">
        <v>36</v>
      </c>
      <c r="B4" s="8" t="s">
        <v>37</v>
      </c>
      <c r="C4" s="9">
        <v>19</v>
      </c>
      <c r="D4" s="15">
        <v>19.812778125181751</v>
      </c>
      <c r="E4" s="15">
        <v>23.587267660083093</v>
      </c>
      <c r="F4" s="15">
        <v>21.489539352373555</v>
      </c>
      <c r="G4" s="15">
        <v>22.768916747741024</v>
      </c>
      <c r="H4" s="15">
        <v>27.897821182741556</v>
      </c>
      <c r="I4" s="15">
        <v>30.224147094775091</v>
      </c>
      <c r="J4" s="15">
        <v>34.768387344867463</v>
      </c>
      <c r="K4" s="15">
        <v>37.627442697350759</v>
      </c>
      <c r="L4" s="15">
        <v>42.671244962956891</v>
      </c>
      <c r="M4" s="15">
        <v>44.824214773732692</v>
      </c>
      <c r="N4" s="15">
        <v>51.17986342682395</v>
      </c>
      <c r="O4" s="15">
        <v>57.713960856571887</v>
      </c>
      <c r="P4" s="15">
        <v>60.250618694574591</v>
      </c>
      <c r="Q4" s="15">
        <v>58.540032295760049</v>
      </c>
      <c r="R4" s="15">
        <v>61.885534124710937</v>
      </c>
      <c r="S4" s="15">
        <v>69.43040767977638</v>
      </c>
      <c r="T4" s="15">
        <v>77.213920748747341</v>
      </c>
      <c r="U4" s="15">
        <v>75.768396054110568</v>
      </c>
      <c r="V4" s="15">
        <v>72.848014383016704</v>
      </c>
      <c r="W4" s="15">
        <v>79.78873183938056</v>
      </c>
      <c r="X4" s="15">
        <v>100</v>
      </c>
      <c r="Y4" s="15">
        <v>102.9493125661793</v>
      </c>
      <c r="Z4" s="15">
        <v>108.64354701684555</v>
      </c>
      <c r="AA4" s="15">
        <v>113.78632381960151</v>
      </c>
      <c r="AB4" s="15">
        <v>113.74215294389403</v>
      </c>
      <c r="AC4" s="15">
        <v>122.62701902457049</v>
      </c>
      <c r="AD4" s="15">
        <v>130.11165613915657</v>
      </c>
      <c r="AE4" s="15">
        <v>154.30882491022103</v>
      </c>
      <c r="AF4" s="15">
        <v>179.53468440259655</v>
      </c>
      <c r="AG4" s="15">
        <v>169.91997282754676</v>
      </c>
      <c r="AH4" s="15">
        <v>194.18927278104695</v>
      </c>
      <c r="AI4" s="15">
        <v>211.43115647567205</v>
      </c>
      <c r="AJ4" s="15">
        <v>233.82734242758215</v>
      </c>
    </row>
    <row r="5" spans="1:36" s="10" customFormat="1" ht="13">
      <c r="A5" s="8" t="s">
        <v>38</v>
      </c>
      <c r="B5" s="8" t="s">
        <v>39</v>
      </c>
      <c r="C5" s="9">
        <v>20</v>
      </c>
      <c r="D5" s="15">
        <v>19.109487635498073</v>
      </c>
      <c r="E5" s="15">
        <v>22.909248522909564</v>
      </c>
      <c r="F5" s="15">
        <v>20.816979195928145</v>
      </c>
      <c r="G5" s="15">
        <v>22.058922103642072</v>
      </c>
      <c r="H5" s="15">
        <v>27.553599520204575</v>
      </c>
      <c r="I5" s="15">
        <v>28.939565619087357</v>
      </c>
      <c r="J5" s="15">
        <v>34.329866252247243</v>
      </c>
      <c r="K5" s="15">
        <v>37.388196607409149</v>
      </c>
      <c r="L5" s="15">
        <v>41.844953628935947</v>
      </c>
      <c r="M5" s="15">
        <v>44.304752182401046</v>
      </c>
      <c r="N5" s="15">
        <v>47.970808043958492</v>
      </c>
      <c r="O5" s="15">
        <v>54.164084329242471</v>
      </c>
      <c r="P5" s="15">
        <v>59.736263626197456</v>
      </c>
      <c r="Q5" s="15">
        <v>58.129228949941144</v>
      </c>
      <c r="R5" s="15">
        <v>62.551515239198885</v>
      </c>
      <c r="S5" s="15">
        <v>72.588413304431882</v>
      </c>
      <c r="T5" s="15">
        <v>75.607137580658645</v>
      </c>
      <c r="U5" s="15">
        <v>78.668010548147294</v>
      </c>
      <c r="V5" s="15">
        <v>72.500904905003537</v>
      </c>
      <c r="W5" s="15">
        <v>80.94900237391154</v>
      </c>
      <c r="X5" s="15">
        <v>100</v>
      </c>
      <c r="Y5" s="15">
        <v>103.907433355591</v>
      </c>
      <c r="Z5" s="15">
        <v>105.79013534821077</v>
      </c>
      <c r="AA5" s="15">
        <v>113.04659187761489</v>
      </c>
      <c r="AB5" s="15">
        <v>115.85579777622208</v>
      </c>
      <c r="AC5" s="15">
        <v>126.92441619857293</v>
      </c>
      <c r="AD5" s="15">
        <v>137.05313621966874</v>
      </c>
      <c r="AE5" s="15">
        <v>148.12568509433561</v>
      </c>
      <c r="AF5" s="15">
        <v>152.9014830493854</v>
      </c>
      <c r="AG5" s="15">
        <v>155.94529176156053</v>
      </c>
      <c r="AH5" s="15">
        <v>180.69417267421119</v>
      </c>
      <c r="AI5" s="15">
        <v>194.9367244767007</v>
      </c>
      <c r="AJ5" s="15">
        <v>211.76940651742072</v>
      </c>
    </row>
    <row r="6" spans="1:36" s="10" customFormat="1" ht="13">
      <c r="A6" s="8" t="s">
        <v>40</v>
      </c>
      <c r="B6" s="8" t="s">
        <v>41</v>
      </c>
      <c r="C6" s="9">
        <v>21</v>
      </c>
      <c r="D6" s="15">
        <v>8.3254821138206676</v>
      </c>
      <c r="E6" s="15">
        <v>10.675757449678356</v>
      </c>
      <c r="F6" s="15">
        <v>13.434307016165789</v>
      </c>
      <c r="G6" s="15">
        <v>17.328509999491484</v>
      </c>
      <c r="H6" s="15">
        <v>19.372681093209501</v>
      </c>
      <c r="I6" s="15">
        <v>20.738793950063336</v>
      </c>
      <c r="J6" s="15">
        <v>27.296559335023787</v>
      </c>
      <c r="K6" s="15">
        <v>36.391656281426407</v>
      </c>
      <c r="L6" s="15">
        <v>43.155133854562649</v>
      </c>
      <c r="M6" s="15">
        <v>53.591282731501472</v>
      </c>
      <c r="N6" s="15">
        <v>64.890283323261002</v>
      </c>
      <c r="O6" s="15">
        <v>80.858827493291528</v>
      </c>
      <c r="P6" s="15">
        <v>66.832964213153431</v>
      </c>
      <c r="Q6" s="15">
        <v>65.31042076555741</v>
      </c>
      <c r="R6" s="15">
        <v>70.569093806403856</v>
      </c>
      <c r="S6" s="15">
        <v>75.277168817880607</v>
      </c>
      <c r="T6" s="15">
        <v>77.807392483963184</v>
      </c>
      <c r="U6" s="15">
        <v>77.201969188453575</v>
      </c>
      <c r="V6" s="15">
        <v>76.554889394632781</v>
      </c>
      <c r="W6" s="15">
        <v>90.532130656536424</v>
      </c>
      <c r="X6" s="15">
        <v>100.00000000000001</v>
      </c>
      <c r="Y6" s="15">
        <v>106.38171615842718</v>
      </c>
      <c r="Z6" s="15">
        <v>102.79040934339562</v>
      </c>
      <c r="AA6" s="15">
        <v>108.08491343112796</v>
      </c>
      <c r="AB6" s="15">
        <v>105.59973607667936</v>
      </c>
      <c r="AC6" s="15">
        <v>111.29774029511044</v>
      </c>
      <c r="AD6" s="15">
        <v>112.84888948405663</v>
      </c>
      <c r="AE6" s="15">
        <v>125.75550464894735</v>
      </c>
      <c r="AF6" s="15">
        <v>139.17357440568173</v>
      </c>
      <c r="AG6" s="15">
        <v>151.48775004252747</v>
      </c>
      <c r="AH6" s="15">
        <v>164.01163631866132</v>
      </c>
      <c r="AI6" s="15">
        <v>178.97259984368361</v>
      </c>
      <c r="AJ6" s="15">
        <v>179.19328958418481</v>
      </c>
    </row>
    <row r="7" spans="1:36" s="10" customFormat="1" ht="13">
      <c r="A7" s="8" t="s">
        <v>42</v>
      </c>
      <c r="B7" s="8" t="s">
        <v>43</v>
      </c>
      <c r="C7" s="9">
        <v>22</v>
      </c>
      <c r="D7" s="15">
        <v>17.433238535071403</v>
      </c>
      <c r="E7" s="15">
        <v>23.520478163516408</v>
      </c>
      <c r="F7" s="15">
        <v>26.497697247524293</v>
      </c>
      <c r="G7" s="15">
        <v>27.261252966833407</v>
      </c>
      <c r="H7" s="15">
        <v>26.769434392787012</v>
      </c>
      <c r="I7" s="15">
        <v>26.539047917900628</v>
      </c>
      <c r="J7" s="15">
        <v>29.932642117725649</v>
      </c>
      <c r="K7" s="15">
        <v>32.704864030421078</v>
      </c>
      <c r="L7" s="15">
        <v>34.987840394891059</v>
      </c>
      <c r="M7" s="15">
        <v>39.181460229068684</v>
      </c>
      <c r="N7" s="15">
        <v>43.536606848549511</v>
      </c>
      <c r="O7" s="15">
        <v>49.906794819344888</v>
      </c>
      <c r="P7" s="15">
        <v>54.314058329892013</v>
      </c>
      <c r="Q7" s="15">
        <v>61.182294997851635</v>
      </c>
      <c r="R7" s="15">
        <v>71.053050089089453</v>
      </c>
      <c r="S7" s="15">
        <v>77.87492743140713</v>
      </c>
      <c r="T7" s="15">
        <v>86.09981726530566</v>
      </c>
      <c r="U7" s="15">
        <v>87.261369169151749</v>
      </c>
      <c r="V7" s="15">
        <v>94.607235631112985</v>
      </c>
      <c r="W7" s="15">
        <v>92.594962801194825</v>
      </c>
      <c r="X7" s="15">
        <v>100</v>
      </c>
      <c r="Y7" s="15">
        <v>102.44728766514733</v>
      </c>
      <c r="Z7" s="15">
        <v>112.24767308329075</v>
      </c>
      <c r="AA7" s="15">
        <v>124.45879427742118</v>
      </c>
      <c r="AB7" s="15">
        <v>135.1657104031045</v>
      </c>
      <c r="AC7" s="15">
        <v>135.61450058970178</v>
      </c>
      <c r="AD7" s="15">
        <v>143.54347654780281</v>
      </c>
      <c r="AE7" s="15">
        <v>162.58559409540047</v>
      </c>
      <c r="AF7" s="15">
        <v>186.94338722992578</v>
      </c>
      <c r="AG7" s="15">
        <v>140.18273080578467</v>
      </c>
      <c r="AH7" s="15">
        <v>156.71099072013754</v>
      </c>
      <c r="AI7" s="15">
        <v>137.59761608141946</v>
      </c>
      <c r="AJ7" s="15">
        <v>124.94686326121943</v>
      </c>
    </row>
    <row r="8" spans="1:36" s="10" customFormat="1" ht="13">
      <c r="A8" s="8" t="s">
        <v>44</v>
      </c>
      <c r="B8" s="8" t="s">
        <v>45</v>
      </c>
      <c r="C8" s="9">
        <v>23</v>
      </c>
      <c r="D8" s="15">
        <v>10.038318290040193</v>
      </c>
      <c r="E8" s="15">
        <v>13.148469385241713</v>
      </c>
      <c r="F8" s="15">
        <v>19.910384160622655</v>
      </c>
      <c r="G8" s="15">
        <v>23.228022902961218</v>
      </c>
      <c r="H8" s="15">
        <v>26.274623844823889</v>
      </c>
      <c r="I8" s="15">
        <v>28.72612995277218</v>
      </c>
      <c r="J8" s="15">
        <v>31.961106576382228</v>
      </c>
      <c r="K8" s="15">
        <v>39.653340417124518</v>
      </c>
      <c r="L8" s="15">
        <v>43.216799095023198</v>
      </c>
      <c r="M8" s="15">
        <v>45.832230226359556</v>
      </c>
      <c r="N8" s="15">
        <v>53.855398474300905</v>
      </c>
      <c r="O8" s="15">
        <v>60.347117884080738</v>
      </c>
      <c r="P8" s="15">
        <v>59.640388874653539</v>
      </c>
      <c r="Q8" s="15">
        <v>66.419644003127303</v>
      </c>
      <c r="R8" s="15">
        <v>79.589044024455077</v>
      </c>
      <c r="S8" s="15">
        <v>83.728557485127013</v>
      </c>
      <c r="T8" s="15">
        <v>97.625944741391038</v>
      </c>
      <c r="U8" s="15">
        <v>105.89814669212569</v>
      </c>
      <c r="V8" s="15">
        <v>114.28903466194204</v>
      </c>
      <c r="W8" s="15">
        <v>115.69939459403537</v>
      </c>
      <c r="X8" s="15">
        <v>100.00000000000001</v>
      </c>
      <c r="Y8" s="15">
        <v>120.00777705917064</v>
      </c>
      <c r="Z8" s="15">
        <v>131.34886864468476</v>
      </c>
      <c r="AA8" s="15">
        <v>125.5196166871031</v>
      </c>
      <c r="AB8" s="15">
        <v>116.05602597329772</v>
      </c>
      <c r="AC8" s="15">
        <v>115.7542596778969</v>
      </c>
      <c r="AD8" s="15">
        <v>109.59481435552567</v>
      </c>
      <c r="AE8" s="15">
        <v>124.43988315927531</v>
      </c>
      <c r="AF8" s="15">
        <v>130.32739234567453</v>
      </c>
      <c r="AG8" s="15">
        <v>180.41036260660832</v>
      </c>
      <c r="AH8" s="15">
        <v>203.09818149110069</v>
      </c>
      <c r="AI8" s="15">
        <v>197.53628569091316</v>
      </c>
      <c r="AJ8" s="15">
        <v>234.75454146171202</v>
      </c>
    </row>
    <row r="9" spans="1:36" s="10" customFormat="1" ht="13">
      <c r="A9" s="8" t="s">
        <v>46</v>
      </c>
      <c r="B9" s="8" t="s">
        <v>47</v>
      </c>
      <c r="C9" s="9">
        <v>24</v>
      </c>
      <c r="D9" s="15">
        <v>22.565361212238503</v>
      </c>
      <c r="E9" s="15">
        <v>18.366760357374496</v>
      </c>
      <c r="F9" s="15">
        <v>14.103921217950051</v>
      </c>
      <c r="G9" s="15">
        <v>15.675300146364554</v>
      </c>
      <c r="H9" s="15">
        <v>17.731550583797805</v>
      </c>
      <c r="I9" s="15">
        <v>22.383340564012389</v>
      </c>
      <c r="J9" s="15">
        <v>24.435671470478439</v>
      </c>
      <c r="K9" s="15">
        <v>28.876905282464453</v>
      </c>
      <c r="L9" s="15">
        <v>39.947556095484295</v>
      </c>
      <c r="M9" s="15">
        <v>44.619098244838682</v>
      </c>
      <c r="N9" s="15">
        <v>50.220393862400144</v>
      </c>
      <c r="O9" s="15">
        <v>59.905217643060837</v>
      </c>
      <c r="P9" s="15">
        <v>56.611803114381715</v>
      </c>
      <c r="Q9" s="15">
        <v>53.78045905976262</v>
      </c>
      <c r="R9" s="15">
        <v>61.690788471707478</v>
      </c>
      <c r="S9" s="15">
        <v>73.741150214676182</v>
      </c>
      <c r="T9" s="15">
        <v>85.221749168579436</v>
      </c>
      <c r="U9" s="15">
        <v>89.777754111591676</v>
      </c>
      <c r="V9" s="15">
        <v>89.57442621155694</v>
      </c>
      <c r="W9" s="15">
        <v>104.44673703179275</v>
      </c>
      <c r="X9" s="15">
        <v>100</v>
      </c>
      <c r="Y9" s="15">
        <v>122.61128239766757</v>
      </c>
      <c r="Z9" s="15">
        <v>174.84234969213225</v>
      </c>
      <c r="AA9" s="15">
        <v>177.78446986134296</v>
      </c>
      <c r="AB9" s="15">
        <v>172.39439997743918</v>
      </c>
      <c r="AC9" s="15">
        <v>191.05768440127389</v>
      </c>
      <c r="AD9" s="15">
        <v>189.61476678682988</v>
      </c>
      <c r="AE9" s="15">
        <v>216.0626093144358</v>
      </c>
      <c r="AF9" s="15">
        <v>228.02030157045385</v>
      </c>
      <c r="AG9" s="15">
        <v>227.32157086380488</v>
      </c>
      <c r="AH9" s="15">
        <v>245.10211592432958</v>
      </c>
      <c r="AI9" s="15">
        <v>256.5140277847463</v>
      </c>
      <c r="AJ9" s="15">
        <v>293.33143265529191</v>
      </c>
    </row>
    <row r="10" spans="1:36" s="10" customFormat="1" ht="13">
      <c r="A10" s="8" t="s">
        <v>48</v>
      </c>
      <c r="B10" s="8" t="s">
        <v>49</v>
      </c>
      <c r="C10" s="9">
        <v>25</v>
      </c>
      <c r="D10" s="15">
        <v>37.628484765054843</v>
      </c>
      <c r="E10" s="15">
        <v>46.676658260464414</v>
      </c>
      <c r="F10" s="15">
        <v>49.328770327015448</v>
      </c>
      <c r="G10" s="15">
        <v>59.492323235903967</v>
      </c>
      <c r="H10" s="15">
        <v>54.747319930926636</v>
      </c>
      <c r="I10" s="15">
        <v>67.177704975747687</v>
      </c>
      <c r="J10" s="15">
        <v>87.04477737678323</v>
      </c>
      <c r="K10" s="15">
        <v>59.352283849861713</v>
      </c>
      <c r="L10" s="15">
        <v>60.19962092723118</v>
      </c>
      <c r="M10" s="15">
        <v>65.362682021382454</v>
      </c>
      <c r="N10" s="15">
        <v>70.060626367551379</v>
      </c>
      <c r="O10" s="15">
        <v>75.817949248140323</v>
      </c>
      <c r="P10" s="15">
        <v>64.132978599498202</v>
      </c>
      <c r="Q10" s="15">
        <v>80.522920209473398</v>
      </c>
      <c r="R10" s="15">
        <v>79.262152059380128</v>
      </c>
      <c r="S10" s="15">
        <v>75.192885889864627</v>
      </c>
      <c r="T10" s="15">
        <v>86.282759629549659</v>
      </c>
      <c r="U10" s="15">
        <v>91.87845994355753</v>
      </c>
      <c r="V10" s="15">
        <v>107.57153501773026</v>
      </c>
      <c r="W10" s="15">
        <v>93.02964229775236</v>
      </c>
      <c r="X10" s="15">
        <v>100</v>
      </c>
      <c r="Y10" s="15">
        <v>93.651297835106831</v>
      </c>
      <c r="Z10" s="15">
        <v>87.923275940495415</v>
      </c>
      <c r="AA10" s="15">
        <v>89.006432154722532</v>
      </c>
      <c r="AB10" s="15">
        <v>85.923749617927214</v>
      </c>
      <c r="AC10" s="15">
        <v>84.437687515951708</v>
      </c>
      <c r="AD10" s="15">
        <v>94.175676856169872</v>
      </c>
      <c r="AE10" s="15">
        <v>101.7422241444041</v>
      </c>
      <c r="AF10" s="15">
        <v>111.47985673475273</v>
      </c>
      <c r="AG10" s="15">
        <v>110.26143769584749</v>
      </c>
      <c r="AH10" s="15">
        <v>110.79211417603199</v>
      </c>
      <c r="AI10" s="15">
        <v>122.69926669008319</v>
      </c>
      <c r="AJ10" s="15">
        <v>128.46160398334408</v>
      </c>
    </row>
    <row r="11" spans="1:36" s="10" customFormat="1" ht="13">
      <c r="A11" s="8" t="s">
        <v>50</v>
      </c>
      <c r="B11" s="8" t="s">
        <v>51</v>
      </c>
      <c r="C11" s="9">
        <v>26</v>
      </c>
      <c r="D11" s="15">
        <v>22.540498105345467</v>
      </c>
      <c r="E11" s="15">
        <v>27.750168911895283</v>
      </c>
      <c r="F11" s="15">
        <v>29.328094083090285</v>
      </c>
      <c r="G11" s="15">
        <v>31.035438788514004</v>
      </c>
      <c r="H11" s="15">
        <v>32.02789285811393</v>
      </c>
      <c r="I11" s="15">
        <v>33.134563812408416</v>
      </c>
      <c r="J11" s="15">
        <v>39.019071232437078</v>
      </c>
      <c r="K11" s="15">
        <v>45.411071344416328</v>
      </c>
      <c r="L11" s="15">
        <v>48.303985928431729</v>
      </c>
      <c r="M11" s="15">
        <v>50.710731327607832</v>
      </c>
      <c r="N11" s="15">
        <v>57.884687615594643</v>
      </c>
      <c r="O11" s="15">
        <v>67.18501038839419</v>
      </c>
      <c r="P11" s="15">
        <v>72.737821594082689</v>
      </c>
      <c r="Q11" s="15">
        <v>76.735207621559795</v>
      </c>
      <c r="R11" s="15">
        <v>88.177671231709468</v>
      </c>
      <c r="S11" s="15">
        <v>95.803742117003637</v>
      </c>
      <c r="T11" s="15">
        <v>102.94422865157314</v>
      </c>
      <c r="U11" s="15">
        <v>107.59847483354338</v>
      </c>
      <c r="V11" s="15">
        <v>108.89837019806102</v>
      </c>
      <c r="W11" s="15">
        <v>107.02947667955647</v>
      </c>
      <c r="X11" s="15">
        <v>100</v>
      </c>
      <c r="Y11" s="15">
        <v>92.558838232747632</v>
      </c>
      <c r="Z11" s="15">
        <v>105.14656277739488</v>
      </c>
      <c r="AA11" s="15">
        <v>109.0325607779176</v>
      </c>
      <c r="AB11" s="15">
        <v>98.175682981892479</v>
      </c>
      <c r="AC11" s="15">
        <v>106.42852078358497</v>
      </c>
      <c r="AD11" s="15">
        <v>111.74403253697101</v>
      </c>
      <c r="AE11" s="15">
        <v>114.58449766375251</v>
      </c>
      <c r="AF11" s="15">
        <v>121.78472962122321</v>
      </c>
      <c r="AG11" s="15">
        <v>117.99073219935488</v>
      </c>
      <c r="AH11" s="15">
        <v>122.06623953013549</v>
      </c>
      <c r="AI11" s="15">
        <v>123.5813386128733</v>
      </c>
      <c r="AJ11" s="15">
        <v>131.54695646584724</v>
      </c>
    </row>
    <row r="12" spans="1:36" s="10" customFormat="1" ht="13">
      <c r="A12" s="8" t="s">
        <v>52</v>
      </c>
      <c r="B12" s="8" t="s">
        <v>53</v>
      </c>
      <c r="C12" s="9">
        <v>27</v>
      </c>
      <c r="D12" s="15">
        <v>18.895299590545488</v>
      </c>
      <c r="E12" s="15">
        <v>22.487282982583451</v>
      </c>
      <c r="F12" s="15">
        <v>24.954831988016231</v>
      </c>
      <c r="G12" s="15">
        <v>25.946909074232565</v>
      </c>
      <c r="H12" s="15">
        <v>26.520131804715483</v>
      </c>
      <c r="I12" s="15">
        <v>26.992846687081556</v>
      </c>
      <c r="J12" s="15">
        <v>27.988784064101413</v>
      </c>
      <c r="K12" s="15">
        <v>30.482294836037138</v>
      </c>
      <c r="L12" s="15">
        <v>33.202658199196058</v>
      </c>
      <c r="M12" s="15">
        <v>38.138248598253874</v>
      </c>
      <c r="N12" s="15">
        <v>44.729598150179172</v>
      </c>
      <c r="O12" s="15">
        <v>52.493237014454209</v>
      </c>
      <c r="P12" s="15">
        <v>59.177747510989704</v>
      </c>
      <c r="Q12" s="15">
        <v>60.528271579156289</v>
      </c>
      <c r="R12" s="15">
        <v>65.728237615294645</v>
      </c>
      <c r="S12" s="15">
        <v>76.279800563062167</v>
      </c>
      <c r="T12" s="15">
        <v>91.108627786725933</v>
      </c>
      <c r="U12" s="15">
        <v>99.389293184242007</v>
      </c>
      <c r="V12" s="15">
        <v>91.41733446460978</v>
      </c>
      <c r="W12" s="15">
        <v>80.552447524794729</v>
      </c>
      <c r="X12" s="15">
        <v>99.999999999999986</v>
      </c>
      <c r="Y12" s="15">
        <v>121.24386632094675</v>
      </c>
      <c r="Z12" s="15">
        <v>134.97886667374061</v>
      </c>
      <c r="AA12" s="15">
        <v>134.41845008888691</v>
      </c>
      <c r="AB12" s="15">
        <v>137.70827335950213</v>
      </c>
      <c r="AC12" s="15">
        <v>151.54598052084626</v>
      </c>
      <c r="AD12" s="15">
        <v>159.79717845359477</v>
      </c>
      <c r="AE12" s="15">
        <v>175.67125584708148</v>
      </c>
      <c r="AF12" s="15">
        <v>183.06535346322443</v>
      </c>
      <c r="AG12" s="15">
        <v>155.33699620609534</v>
      </c>
      <c r="AH12" s="15">
        <v>171.13038193597774</v>
      </c>
      <c r="AI12" s="15">
        <v>189.74130412262045</v>
      </c>
      <c r="AJ12" s="15">
        <v>212.06109441545297</v>
      </c>
    </row>
    <row r="13" spans="1:36" s="10" customFormat="1" ht="13">
      <c r="A13" s="8" t="s">
        <v>54</v>
      </c>
      <c r="B13" s="8" t="s">
        <v>55</v>
      </c>
      <c r="C13" s="9">
        <v>28</v>
      </c>
      <c r="D13" s="15">
        <v>14.199927495344671</v>
      </c>
      <c r="E13" s="15">
        <v>17.199174237325387</v>
      </c>
      <c r="F13" s="15">
        <v>20.615231772148164</v>
      </c>
      <c r="G13" s="15">
        <v>22.812617060824003</v>
      </c>
      <c r="H13" s="15">
        <v>23.500665510094475</v>
      </c>
      <c r="I13" s="15">
        <v>24.113151119733441</v>
      </c>
      <c r="J13" s="15">
        <v>25.317257153420382</v>
      </c>
      <c r="K13" s="15">
        <v>28.6801770926096</v>
      </c>
      <c r="L13" s="15">
        <v>30.361998879571765</v>
      </c>
      <c r="M13" s="15">
        <v>35.029972898011899</v>
      </c>
      <c r="N13" s="15">
        <v>39.097017277202148</v>
      </c>
      <c r="O13" s="15">
        <v>42.523811011791025</v>
      </c>
      <c r="P13" s="15">
        <v>54.738470961395954</v>
      </c>
      <c r="Q13" s="15">
        <v>61.604137994072254</v>
      </c>
      <c r="R13" s="15">
        <v>72.891616287140181</v>
      </c>
      <c r="S13" s="15">
        <v>80.712887088245012</v>
      </c>
      <c r="T13" s="15">
        <v>92.628352607514046</v>
      </c>
      <c r="U13" s="15">
        <v>97.047196970698181</v>
      </c>
      <c r="V13" s="15">
        <v>91.546516802684934</v>
      </c>
      <c r="W13" s="15">
        <v>95.876952218428087</v>
      </c>
      <c r="X13" s="15">
        <v>100</v>
      </c>
      <c r="Y13" s="15">
        <v>110.21375014162422</v>
      </c>
      <c r="Z13" s="15">
        <v>116.70519626931623</v>
      </c>
      <c r="AA13" s="15">
        <v>114.43515536050289</v>
      </c>
      <c r="AB13" s="15">
        <v>118.29720286609722</v>
      </c>
      <c r="AC13" s="15">
        <v>128.20704936162784</v>
      </c>
      <c r="AD13" s="15">
        <v>132.31277277437866</v>
      </c>
      <c r="AE13" s="15">
        <v>146.36865035047907</v>
      </c>
      <c r="AF13" s="15">
        <v>158.05874462238376</v>
      </c>
      <c r="AG13" s="15">
        <v>147.27654252822384</v>
      </c>
      <c r="AH13" s="15">
        <v>152.85229663837089</v>
      </c>
      <c r="AI13" s="15">
        <v>174.8995710842498</v>
      </c>
      <c r="AJ13" s="15">
        <v>183.85050292430594</v>
      </c>
    </row>
    <row r="14" spans="1:36" s="10" customFormat="1" ht="13">
      <c r="A14" s="8" t="s">
        <v>56</v>
      </c>
      <c r="B14" s="8" t="s">
        <v>57</v>
      </c>
      <c r="C14" s="9">
        <v>29</v>
      </c>
      <c r="D14" s="15">
        <v>7.7924767100628696</v>
      </c>
      <c r="E14" s="15">
        <v>10.749743235273199</v>
      </c>
      <c r="F14" s="15">
        <v>13.80512202002663</v>
      </c>
      <c r="G14" s="15">
        <v>17.215666629692102</v>
      </c>
      <c r="H14" s="15">
        <v>20.758449327272967</v>
      </c>
      <c r="I14" s="15">
        <v>25.022385930548666</v>
      </c>
      <c r="J14" s="15">
        <v>25.780677933732342</v>
      </c>
      <c r="K14" s="15">
        <v>28.275823266341149</v>
      </c>
      <c r="L14" s="15">
        <v>31.244661184796144</v>
      </c>
      <c r="M14" s="15">
        <v>35.265921929934017</v>
      </c>
      <c r="N14" s="15">
        <v>39.740204675723611</v>
      </c>
      <c r="O14" s="15">
        <v>45.483054532000651</v>
      </c>
      <c r="P14" s="15">
        <v>53.040731616351287</v>
      </c>
      <c r="Q14" s="15">
        <v>60.828546284393887</v>
      </c>
      <c r="R14" s="15">
        <v>68.64168927777834</v>
      </c>
      <c r="S14" s="15">
        <v>78.895147463355883</v>
      </c>
      <c r="T14" s="15">
        <v>93.866610539098446</v>
      </c>
      <c r="U14" s="15">
        <v>101.28221032602421</v>
      </c>
      <c r="V14" s="15">
        <v>97.035987929514093</v>
      </c>
      <c r="W14" s="15">
        <v>99.698279742792209</v>
      </c>
      <c r="X14" s="15">
        <v>100</v>
      </c>
      <c r="Y14" s="15">
        <v>117.1078854805</v>
      </c>
      <c r="Z14" s="15">
        <v>108.71675511778078</v>
      </c>
      <c r="AA14" s="15">
        <v>119.21229755637115</v>
      </c>
      <c r="AB14" s="15">
        <v>112.39543286955336</v>
      </c>
      <c r="AC14" s="15">
        <v>120.18910180370796</v>
      </c>
      <c r="AD14" s="15">
        <v>124.79287411790555</v>
      </c>
      <c r="AE14" s="15">
        <v>132.67667867832913</v>
      </c>
      <c r="AF14" s="15">
        <v>129.17420486360575</v>
      </c>
      <c r="AG14" s="15">
        <v>120.08274880377287</v>
      </c>
      <c r="AH14" s="15">
        <v>114.3615773829752</v>
      </c>
      <c r="AI14" s="15">
        <v>110.60666091150253</v>
      </c>
      <c r="AJ14" s="15">
        <v>115.98590125356563</v>
      </c>
    </row>
    <row r="15" spans="1:36" s="10" customFormat="1" ht="13">
      <c r="A15" s="8" t="s">
        <v>58</v>
      </c>
      <c r="B15" s="8" t="s">
        <v>59</v>
      </c>
      <c r="C15" s="9">
        <v>30</v>
      </c>
      <c r="D15" s="15">
        <v>12.603859192121517</v>
      </c>
      <c r="E15" s="15">
        <v>16.296580066366094</v>
      </c>
      <c r="F15" s="15">
        <v>18.077690732869527</v>
      </c>
      <c r="G15" s="15">
        <v>21.478970997259388</v>
      </c>
      <c r="H15" s="15">
        <v>24.171705194244609</v>
      </c>
      <c r="I15" s="15">
        <v>23.978209064314509</v>
      </c>
      <c r="J15" s="15">
        <v>28.108707655786745</v>
      </c>
      <c r="K15" s="15">
        <v>30.41938620619079</v>
      </c>
      <c r="L15" s="15">
        <v>34.646553959054877</v>
      </c>
      <c r="M15" s="15">
        <v>40.826727656990997</v>
      </c>
      <c r="N15" s="15">
        <v>47.1937668812756</v>
      </c>
      <c r="O15" s="15">
        <v>55.447590812820593</v>
      </c>
      <c r="P15" s="15">
        <v>71.478029596742502</v>
      </c>
      <c r="Q15" s="15">
        <v>80.070257774960368</v>
      </c>
      <c r="R15" s="15">
        <v>89.243151861379587</v>
      </c>
      <c r="S15" s="15">
        <v>98.372372953812288</v>
      </c>
      <c r="T15" s="15">
        <v>106.79810258165134</v>
      </c>
      <c r="U15" s="15">
        <v>111.22272034162452</v>
      </c>
      <c r="V15" s="15">
        <v>116.1657846426564</v>
      </c>
      <c r="W15" s="15">
        <v>119.12223789490308</v>
      </c>
      <c r="X15" s="15">
        <v>100</v>
      </c>
      <c r="Y15" s="15">
        <v>100.41063039336018</v>
      </c>
      <c r="Z15" s="15">
        <v>108.99940503181764</v>
      </c>
      <c r="AA15" s="15">
        <v>116.83115588510741</v>
      </c>
      <c r="AB15" s="15">
        <v>103.61055797542205</v>
      </c>
      <c r="AC15" s="15">
        <v>107.27066603499986</v>
      </c>
      <c r="AD15" s="15">
        <v>108.80941516372339</v>
      </c>
      <c r="AE15" s="15">
        <v>118.13863480040305</v>
      </c>
      <c r="AF15" s="15">
        <v>125.91757846087263</v>
      </c>
      <c r="AG15" s="15">
        <v>146.52391237468174</v>
      </c>
      <c r="AH15" s="15">
        <v>151.77012911442611</v>
      </c>
      <c r="AI15" s="15">
        <v>163.84103432276535</v>
      </c>
      <c r="AJ15" s="15">
        <v>178.41295685728858</v>
      </c>
    </row>
    <row r="16" spans="1:36" s="10" customFormat="1" ht="13">
      <c r="A16" s="13" t="s">
        <v>128</v>
      </c>
      <c r="E16" s="10">
        <v>0.13746849299406577</v>
      </c>
      <c r="F16" s="10">
        <v>0.13451771983397781</v>
      </c>
      <c r="G16" s="10">
        <v>0.14133742784620046</v>
      </c>
      <c r="H16" s="10">
        <v>0.14199134992919604</v>
      </c>
      <c r="I16" s="10">
        <v>0.13735364389899063</v>
      </c>
      <c r="J16" s="10">
        <v>0.1284755683523427</v>
      </c>
      <c r="K16" s="10">
        <v>0.12492673053816766</v>
      </c>
      <c r="L16" s="10">
        <v>0.13066512737009939</v>
      </c>
      <c r="M16" s="10">
        <v>0.14158727406799043</v>
      </c>
      <c r="N16" s="10">
        <v>0.16775016909569038</v>
      </c>
      <c r="O16" s="10">
        <v>0.19383178942143492</v>
      </c>
      <c r="P16" s="10">
        <v>0.19566684748416882</v>
      </c>
      <c r="Q16" s="10">
        <v>0.19088883817024604</v>
      </c>
      <c r="R16" s="10">
        <v>0.18766645464641252</v>
      </c>
      <c r="S16" s="10">
        <v>0.18356872306433167</v>
      </c>
      <c r="T16" s="10">
        <v>0.18485900212193429</v>
      </c>
      <c r="U16" s="10">
        <v>0.18676141496730086</v>
      </c>
      <c r="V16" s="10">
        <v>0.17562953001219539</v>
      </c>
      <c r="W16" s="10">
        <v>0.1542073127477481</v>
      </c>
      <c r="X16" s="10">
        <v>0.13887489839496986</v>
      </c>
      <c r="Y16" s="10">
        <v>0.13298994377994305</v>
      </c>
      <c r="Z16" s="10">
        <v>0.13125781666131964</v>
      </c>
      <c r="AA16" s="10">
        <v>0.13688764821985583</v>
      </c>
      <c r="AB16" s="10">
        <v>0.1439627457247098</v>
      </c>
      <c r="AC16" s="10">
        <v>0.14241596576670179</v>
      </c>
      <c r="AD16" s="10">
        <v>0.13848265375948976</v>
      </c>
      <c r="AE16" s="10">
        <v>0.13486540521853682</v>
      </c>
      <c r="AF16" s="10">
        <v>0.12916343580218681</v>
      </c>
      <c r="AG16" s="10">
        <v>0.12546846699305747</v>
      </c>
      <c r="AH16" s="10">
        <v>0.12237831365776308</v>
      </c>
      <c r="AI16" s="10">
        <v>0.1162296547462608</v>
      </c>
      <c r="AJ16" s="10">
        <v>0.11125868269511879</v>
      </c>
    </row>
    <row r="17" spans="1:57" s="10" customFormat="1" ht="13">
      <c r="A17" s="13" t="s">
        <v>129</v>
      </c>
      <c r="E17" s="10">
        <v>9.6982111130248863E-3</v>
      </c>
      <c r="F17" s="10">
        <v>9.2574123960274153E-3</v>
      </c>
      <c r="G17" s="10">
        <v>9.2603909735847721E-3</v>
      </c>
      <c r="H17" s="10">
        <v>8.8393249447684449E-3</v>
      </c>
      <c r="I17" s="10">
        <v>8.2034741811524668E-3</v>
      </c>
      <c r="J17" s="10">
        <v>8.0119519688970926E-3</v>
      </c>
      <c r="K17" s="10">
        <v>7.713598322582102E-3</v>
      </c>
      <c r="L17" s="10">
        <v>7.158155888272023E-3</v>
      </c>
      <c r="M17" s="10">
        <v>6.9928408683236926E-3</v>
      </c>
      <c r="N17" s="10">
        <v>7.5946891342348818E-3</v>
      </c>
      <c r="O17" s="10">
        <v>8.073820339732132E-3</v>
      </c>
      <c r="P17" s="10">
        <v>7.9177731445754657E-3</v>
      </c>
      <c r="Q17" s="10">
        <v>7.8256033034277035E-3</v>
      </c>
      <c r="R17" s="10">
        <v>7.9928698038080892E-3</v>
      </c>
      <c r="S17" s="10">
        <v>8.0139721830681625E-3</v>
      </c>
      <c r="T17" s="10">
        <v>7.5620249037424807E-3</v>
      </c>
      <c r="U17" s="10">
        <v>7.0244623208814859E-3</v>
      </c>
      <c r="V17" s="10">
        <v>6.363087934169424E-3</v>
      </c>
      <c r="W17" s="10">
        <v>6.5557954348496317E-3</v>
      </c>
      <c r="X17" s="10">
        <v>7.4843741867909709E-3</v>
      </c>
      <c r="Y17" s="10">
        <v>7.6169471198902017E-3</v>
      </c>
      <c r="Z17" s="10">
        <v>7.3267820357688345E-3</v>
      </c>
      <c r="AA17" s="10">
        <v>7.220581135856349E-3</v>
      </c>
      <c r="AB17" s="10">
        <v>7.0474116625268762E-3</v>
      </c>
      <c r="AC17" s="10">
        <v>6.8424422418466267E-3</v>
      </c>
      <c r="AD17" s="10">
        <v>6.8885028303621778E-3</v>
      </c>
      <c r="AE17" s="10">
        <v>6.8417328296423736E-3</v>
      </c>
      <c r="AF17" s="10">
        <v>6.8071921996794458E-3</v>
      </c>
      <c r="AG17" s="10">
        <v>6.8015088336670863E-3</v>
      </c>
      <c r="AH17" s="10">
        <v>7.0065979384148942E-3</v>
      </c>
      <c r="AI17" s="10">
        <v>7.3688898221371786E-3</v>
      </c>
      <c r="AJ17" s="10">
        <v>7.628613935418263E-3</v>
      </c>
    </row>
    <row r="18" spans="1:57" s="10" customFormat="1" ht="13">
      <c r="A18" s="13" t="s">
        <v>130</v>
      </c>
      <c r="E18" s="10">
        <v>0.10233800051881999</v>
      </c>
      <c r="F18" s="10">
        <v>0.10273386479975012</v>
      </c>
      <c r="G18" s="10">
        <v>9.9467860692643073E-2</v>
      </c>
      <c r="H18" s="10">
        <v>9.9617345660962392E-2</v>
      </c>
      <c r="I18" s="10">
        <v>0.10008939334944889</v>
      </c>
      <c r="J18" s="10">
        <v>0.10014319805350927</v>
      </c>
      <c r="K18" s="10">
        <v>0.10249519128436729</v>
      </c>
      <c r="L18" s="10">
        <v>0.10073998336687107</v>
      </c>
      <c r="M18" s="10">
        <v>9.2054053312442541E-2</v>
      </c>
      <c r="N18" s="10">
        <v>8.1496617009177014E-2</v>
      </c>
      <c r="O18" s="10">
        <v>7.3276305239669492E-2</v>
      </c>
      <c r="P18" s="10">
        <v>6.7743497650126078E-2</v>
      </c>
      <c r="Q18" s="10">
        <v>6.4041121151082042E-2</v>
      </c>
      <c r="R18" s="10">
        <v>6.1203828033358894E-2</v>
      </c>
      <c r="S18" s="10">
        <v>5.8270010847843431E-2</v>
      </c>
      <c r="T18" s="10">
        <v>5.3960339527622775E-2</v>
      </c>
      <c r="U18" s="10">
        <v>4.8997616525675101E-2</v>
      </c>
      <c r="V18" s="10">
        <v>4.5671518462371857E-2</v>
      </c>
      <c r="W18" s="10">
        <v>4.6833581980255258E-2</v>
      </c>
      <c r="X18" s="10">
        <v>5.1598426041282806E-2</v>
      </c>
      <c r="Y18" s="10">
        <v>5.2988551083446737E-2</v>
      </c>
      <c r="Z18" s="10">
        <v>4.9918801001554977E-2</v>
      </c>
      <c r="AA18" s="10">
        <v>4.6564981357058798E-2</v>
      </c>
      <c r="AB18" s="10">
        <v>4.4786020100112761E-2</v>
      </c>
      <c r="AC18" s="10">
        <v>4.4335155509621881E-2</v>
      </c>
      <c r="AD18" s="10">
        <v>4.3927480401942734E-2</v>
      </c>
      <c r="AE18" s="10">
        <v>4.3568330649926906E-2</v>
      </c>
      <c r="AF18" s="10">
        <v>4.3597026385792145E-2</v>
      </c>
      <c r="AG18" s="10">
        <v>4.4585898467258786E-2</v>
      </c>
      <c r="AH18" s="10">
        <v>4.6736265476521786E-2</v>
      </c>
      <c r="AI18" s="10">
        <v>4.9456859235375072E-2</v>
      </c>
      <c r="AJ18" s="10">
        <v>5.2126014743742843E-2</v>
      </c>
    </row>
    <row r="19" spans="1:57" s="10" customFormat="1" ht="13">
      <c r="A19" s="13" t="s">
        <v>131</v>
      </c>
      <c r="E19" s="10">
        <v>0.12128197488506309</v>
      </c>
      <c r="F19" s="10">
        <v>0.1214664780886457</v>
      </c>
      <c r="G19" s="10">
        <v>0.11784398164698745</v>
      </c>
      <c r="H19" s="10">
        <v>0.11797633545200564</v>
      </c>
      <c r="I19" s="10">
        <v>0.11830029848662241</v>
      </c>
      <c r="J19" s="10">
        <v>0.11831688054770947</v>
      </c>
      <c r="K19" s="10">
        <v>0.12087085924340273</v>
      </c>
      <c r="L19" s="10">
        <v>0.11867176140450475</v>
      </c>
      <c r="M19" s="10">
        <v>0.10890170808464822</v>
      </c>
      <c r="N19" s="10">
        <v>9.7576249035157964E-2</v>
      </c>
      <c r="O19" s="10">
        <v>8.8871870506706946E-2</v>
      </c>
      <c r="P19" s="10">
        <v>8.270809683674267E-2</v>
      </c>
      <c r="Q19" s="10">
        <v>7.8668524022877731E-2</v>
      </c>
      <c r="R19" s="10">
        <v>7.5875743739796803E-2</v>
      </c>
      <c r="S19" s="10">
        <v>7.4589328632585758E-2</v>
      </c>
      <c r="T19" s="10">
        <v>7.1455707399698684E-2</v>
      </c>
      <c r="U19" s="10">
        <v>6.5701920530255642E-2</v>
      </c>
      <c r="V19" s="10">
        <v>6.128049245790234E-2</v>
      </c>
      <c r="W19" s="10">
        <v>6.2041228600759217E-2</v>
      </c>
      <c r="X19" s="10">
        <v>6.7497975241811586E-2</v>
      </c>
      <c r="Y19" s="10">
        <v>6.9197550914304629E-2</v>
      </c>
      <c r="Z19" s="10">
        <v>6.5549918364853049E-2</v>
      </c>
      <c r="AA19" s="10">
        <v>6.1554667363723871E-2</v>
      </c>
      <c r="AB19" s="10">
        <v>5.9502329780342075E-2</v>
      </c>
      <c r="AC19" s="10">
        <v>5.8901459896879962E-2</v>
      </c>
      <c r="AD19" s="10">
        <v>5.8405607514912167E-2</v>
      </c>
      <c r="AE19" s="10">
        <v>5.7752186621488365E-2</v>
      </c>
      <c r="AF19" s="10">
        <v>5.7460622827357574E-2</v>
      </c>
      <c r="AG19" s="10">
        <v>5.74126536394063E-2</v>
      </c>
      <c r="AH19" s="10">
        <v>5.9143848212216132E-2</v>
      </c>
      <c r="AI19" s="10">
        <v>6.2202015057475496E-2</v>
      </c>
      <c r="AJ19" s="10">
        <v>6.4394389123245979E-2</v>
      </c>
    </row>
    <row r="20" spans="1:57" s="10" customFormat="1" ht="13">
      <c r="A20" s="13" t="s">
        <v>132</v>
      </c>
      <c r="E20" s="10">
        <v>3.2986475237498612E-2</v>
      </c>
      <c r="F20" s="10">
        <v>3.453890068867671E-2</v>
      </c>
      <c r="G20" s="10">
        <v>3.5965830296676778E-2</v>
      </c>
      <c r="H20" s="10">
        <v>3.6177394414509095E-2</v>
      </c>
      <c r="I20" s="10">
        <v>3.616434353402552E-2</v>
      </c>
      <c r="J20" s="10">
        <v>3.8895912341141217E-2</v>
      </c>
      <c r="K20" s="10">
        <v>4.0788942390224014E-2</v>
      </c>
      <c r="L20" s="10">
        <v>4.0317099718512855E-2</v>
      </c>
      <c r="M20" s="10">
        <v>4.1500607956585334E-2</v>
      </c>
      <c r="N20" s="10">
        <v>4.2170883434150083E-2</v>
      </c>
      <c r="O20" s="10">
        <v>4.3018127796144522E-2</v>
      </c>
      <c r="P20" s="10">
        <v>4.4415112097352993E-2</v>
      </c>
      <c r="Q20" s="10">
        <v>4.3954296593739173E-2</v>
      </c>
      <c r="R20" s="10">
        <v>4.34962699588054E-2</v>
      </c>
      <c r="S20" s="10">
        <v>4.3534607272751387E-2</v>
      </c>
      <c r="T20" s="10">
        <v>4.3164843976651289E-2</v>
      </c>
      <c r="U20" s="10">
        <v>4.2199770975708442E-2</v>
      </c>
      <c r="V20" s="10">
        <v>3.9491668073363649E-2</v>
      </c>
      <c r="W20" s="10">
        <v>4.0367141265291437E-2</v>
      </c>
      <c r="X20" s="10">
        <v>4.4683446220037323E-2</v>
      </c>
      <c r="Y20" s="10">
        <v>4.5829876449616155E-2</v>
      </c>
      <c r="Z20" s="10">
        <v>4.5369345154597548E-2</v>
      </c>
      <c r="AA20" s="10">
        <v>4.4103222181971491E-2</v>
      </c>
      <c r="AB20" s="10">
        <v>4.1959097368343759E-2</v>
      </c>
      <c r="AC20" s="10">
        <v>4.0496208363893275E-2</v>
      </c>
      <c r="AD20" s="10">
        <v>3.9844529824755587E-2</v>
      </c>
      <c r="AE20" s="10">
        <v>3.9513171790513085E-2</v>
      </c>
      <c r="AF20" s="10">
        <v>3.9635375298894437E-2</v>
      </c>
      <c r="AG20" s="10">
        <v>4.0166182679893428E-2</v>
      </c>
      <c r="AH20" s="10">
        <v>4.002437805660352E-2</v>
      </c>
      <c r="AI20" s="10">
        <v>3.9675931871866951E-2</v>
      </c>
      <c r="AJ20" s="10">
        <v>3.9668187005439448E-2</v>
      </c>
    </row>
    <row r="21" spans="1:57" s="10" customFormat="1" ht="13">
      <c r="A21" s="13" t="s">
        <v>133</v>
      </c>
      <c r="E21" s="10">
        <v>0.12488271718822155</v>
      </c>
      <c r="F21" s="10">
        <v>0.12795867449756468</v>
      </c>
      <c r="G21" s="10">
        <v>0.12021231280317612</v>
      </c>
      <c r="H21" s="10">
        <v>0.11191406505423163</v>
      </c>
      <c r="I21" s="10">
        <v>0.10362835176966585</v>
      </c>
      <c r="J21" s="10">
        <v>9.8725130581486908E-2</v>
      </c>
      <c r="K21" s="10">
        <v>9.6257516395009415E-2</v>
      </c>
      <c r="L21" s="10">
        <v>9.0839203578259337E-2</v>
      </c>
      <c r="M21" s="10">
        <v>8.8049105855217399E-2</v>
      </c>
      <c r="N21" s="10">
        <v>8.3770386844195271E-2</v>
      </c>
      <c r="O21" s="10">
        <v>7.8683389401546761E-2</v>
      </c>
      <c r="P21" s="10">
        <v>7.7297982007092342E-2</v>
      </c>
      <c r="Q21" s="10">
        <v>7.6788288973893976E-2</v>
      </c>
      <c r="R21" s="10">
        <v>7.6280465721358173E-2</v>
      </c>
      <c r="S21" s="10">
        <v>7.5177940030122264E-2</v>
      </c>
      <c r="T21" s="10">
        <v>7.252516908823825E-2</v>
      </c>
      <c r="U21" s="10">
        <v>7.0054666821880829E-2</v>
      </c>
      <c r="V21" s="10">
        <v>7.1712672750937748E-2</v>
      </c>
      <c r="W21" s="10">
        <v>7.4104838997357508E-2</v>
      </c>
      <c r="X21" s="10">
        <v>7.4228724372303753E-2</v>
      </c>
      <c r="Y21" s="10">
        <v>7.2622656859802043E-2</v>
      </c>
      <c r="Z21" s="10">
        <v>6.9951003669556366E-2</v>
      </c>
      <c r="AA21" s="10">
        <v>6.8712765248866825E-2</v>
      </c>
      <c r="AB21" s="10">
        <v>7.0478794490674762E-2</v>
      </c>
      <c r="AC21" s="10">
        <v>7.1364378422908922E-2</v>
      </c>
      <c r="AD21" s="10">
        <v>6.9396896190311003E-2</v>
      </c>
      <c r="AE21" s="10">
        <v>7.1429019019411261E-2</v>
      </c>
      <c r="AF21" s="10">
        <v>7.6438548623203831E-2</v>
      </c>
      <c r="AG21" s="10">
        <v>7.0438413377557782E-2</v>
      </c>
      <c r="AH21" s="10">
        <v>6.483186296042967E-2</v>
      </c>
      <c r="AI21" s="10">
        <v>6.237692374205854E-2</v>
      </c>
      <c r="AJ21" s="10">
        <v>5.3573891937042546E-2</v>
      </c>
    </row>
    <row r="22" spans="1:57" s="10" customFormat="1" ht="13">
      <c r="A22" s="13" t="s">
        <v>134</v>
      </c>
      <c r="E22" s="10">
        <v>2.6503197265257468E-2</v>
      </c>
      <c r="F22" s="10">
        <v>3.1350497449499158E-2</v>
      </c>
      <c r="G22" s="10">
        <v>3.5761719777377687E-2</v>
      </c>
      <c r="H22" s="10">
        <v>3.7197771548192066E-2</v>
      </c>
      <c r="I22" s="10">
        <v>3.7627434676833174E-2</v>
      </c>
      <c r="J22" s="10">
        <v>3.6839113768633386E-2</v>
      </c>
      <c r="K22" s="10">
        <v>3.7336471758435102E-2</v>
      </c>
      <c r="L22" s="10">
        <v>3.772665621218195E-2</v>
      </c>
      <c r="M22" s="10">
        <v>3.6012599569935265E-2</v>
      </c>
      <c r="N22" s="10">
        <v>3.3667571545991287E-2</v>
      </c>
      <c r="O22" s="10">
        <v>3.2024170580703129E-2</v>
      </c>
      <c r="P22" s="10">
        <v>3.0668994620069567E-2</v>
      </c>
      <c r="Q22" s="10">
        <v>2.9792073824790877E-2</v>
      </c>
      <c r="R22" s="10">
        <v>2.9812743290657938E-2</v>
      </c>
      <c r="S22" s="10">
        <v>3.0344223986492499E-2</v>
      </c>
      <c r="T22" s="10">
        <v>3.1506808754124829E-2</v>
      </c>
      <c r="U22" s="10">
        <v>3.224193394289887E-2</v>
      </c>
      <c r="V22" s="10">
        <v>3.3612183490043815E-2</v>
      </c>
      <c r="W22" s="10">
        <v>3.5869818315171859E-2</v>
      </c>
      <c r="X22" s="10">
        <v>3.7337272303928998E-2</v>
      </c>
      <c r="Y22" s="10">
        <v>4.1401996628314841E-2</v>
      </c>
      <c r="Z22" s="10">
        <v>4.4811960992914082E-2</v>
      </c>
      <c r="AA22" s="10">
        <v>4.4217328343427995E-2</v>
      </c>
      <c r="AB22" s="10">
        <v>4.2249918859692696E-2</v>
      </c>
      <c r="AC22" s="10">
        <v>4.0913191138021256E-2</v>
      </c>
      <c r="AD22" s="10">
        <v>4.0305805463759323E-2</v>
      </c>
      <c r="AE22" s="10">
        <v>3.8216631875673091E-2</v>
      </c>
      <c r="AF22" s="10">
        <v>3.5559697214796758E-2</v>
      </c>
      <c r="AG22" s="10">
        <v>3.4235813069555421E-2</v>
      </c>
      <c r="AH22" s="10">
        <v>3.3497933091249293E-2</v>
      </c>
      <c r="AI22" s="10">
        <v>3.1582661054933354E-2</v>
      </c>
      <c r="AJ22" s="10">
        <v>2.9042707668342795E-2</v>
      </c>
    </row>
    <row r="23" spans="1:57" s="10" customFormat="1" ht="13">
      <c r="A23" s="13" t="s">
        <v>135</v>
      </c>
      <c r="E23" s="10">
        <v>9.3585378310592132E-2</v>
      </c>
      <c r="F23" s="10">
        <v>6.7677113489040847E-2</v>
      </c>
      <c r="G23" s="10">
        <v>5.7357313325878262E-2</v>
      </c>
      <c r="H23" s="10">
        <v>6.3933957939846547E-2</v>
      </c>
      <c r="I23" s="10">
        <v>7.2347949435030451E-2</v>
      </c>
      <c r="J23" s="10">
        <v>8.0247213004181306E-2</v>
      </c>
      <c r="K23" s="10">
        <v>8.4535400842574132E-2</v>
      </c>
      <c r="L23" s="10">
        <v>9.4493123362399109E-2</v>
      </c>
      <c r="M23" s="10">
        <v>0.10458960384504917</v>
      </c>
      <c r="N23" s="10">
        <v>0.10165489028379868</v>
      </c>
      <c r="O23" s="10">
        <v>9.6024608891225841E-2</v>
      </c>
      <c r="P23" s="10">
        <v>0.10022888557145156</v>
      </c>
      <c r="Q23" s="10">
        <v>0.10294235161209284</v>
      </c>
      <c r="R23" s="10">
        <v>0.10196635602747432</v>
      </c>
      <c r="S23" s="10">
        <v>0.10556796582826708</v>
      </c>
      <c r="T23" s="10">
        <v>0.11022154126455772</v>
      </c>
      <c r="U23" s="10">
        <v>0.11068416813415875</v>
      </c>
      <c r="V23" s="10">
        <v>0.11115416935170261</v>
      </c>
      <c r="W23" s="10">
        <v>0.11786330477573853</v>
      </c>
      <c r="X23" s="10">
        <v>0.11633127369614349</v>
      </c>
      <c r="Y23" s="10">
        <v>0.11438485074368449</v>
      </c>
      <c r="Z23" s="10">
        <v>0.12873617481353589</v>
      </c>
      <c r="AA23" s="10">
        <v>0.13561168516377584</v>
      </c>
      <c r="AB23" s="10">
        <v>0.13017354435557466</v>
      </c>
      <c r="AC23" s="10">
        <v>0.12782050286057636</v>
      </c>
      <c r="AD23" s="10">
        <v>0.12844986611104081</v>
      </c>
      <c r="AE23" s="10">
        <v>0.13006494565335502</v>
      </c>
      <c r="AF23" s="10">
        <v>0.13201359053459638</v>
      </c>
      <c r="AG23" s="10">
        <v>0.13147251128614038</v>
      </c>
      <c r="AH23" s="10">
        <v>0.13308238297146346</v>
      </c>
      <c r="AI23" s="10">
        <v>0.13938199942009533</v>
      </c>
      <c r="AJ23" s="10">
        <v>0.14649504038811412</v>
      </c>
    </row>
    <row r="24" spans="1:57" s="10" customFormat="1" ht="13">
      <c r="A24" s="13" t="s">
        <v>136</v>
      </c>
      <c r="E24" s="10">
        <v>6.7474102397326791E-2</v>
      </c>
      <c r="F24" s="10">
        <v>7.2611554316089205E-2</v>
      </c>
      <c r="G24" s="10">
        <v>7.853071980902479E-2</v>
      </c>
      <c r="H24" s="10">
        <v>7.995570844608306E-2</v>
      </c>
      <c r="I24" s="10">
        <v>8.023540342628406E-2</v>
      </c>
      <c r="J24" s="10">
        <v>8.1993778944845039E-2</v>
      </c>
      <c r="K24" s="10">
        <v>8.139496296248952E-2</v>
      </c>
      <c r="L24" s="10">
        <v>7.9154150609015692E-2</v>
      </c>
      <c r="M24" s="10">
        <v>7.7606531248875052E-2</v>
      </c>
      <c r="N24" s="10">
        <v>8.1660582699686318E-2</v>
      </c>
      <c r="O24" s="10">
        <v>8.8167693391567145E-2</v>
      </c>
      <c r="P24" s="10">
        <v>9.1351282321240096E-2</v>
      </c>
      <c r="Q24" s="10">
        <v>9.7599472597388354E-2</v>
      </c>
      <c r="R24" s="10">
        <v>0.10584068767226795</v>
      </c>
      <c r="S24" s="10">
        <v>0.10718597193506327</v>
      </c>
      <c r="T24" s="10">
        <v>0.10703792020923925</v>
      </c>
      <c r="U24" s="10">
        <v>0.11387213053296866</v>
      </c>
      <c r="V24" s="10">
        <v>0.12398495499887625</v>
      </c>
      <c r="W24" s="10">
        <v>0.12660064517146324</v>
      </c>
      <c r="X24" s="10">
        <v>0.12655349285997688</v>
      </c>
      <c r="Y24" s="10">
        <v>0.12441874118536667</v>
      </c>
      <c r="Z24" s="10">
        <v>0.11604837977024442</v>
      </c>
      <c r="AA24" s="10">
        <v>0.11109711195318453</v>
      </c>
      <c r="AB24" s="10">
        <v>0.10892821194695121</v>
      </c>
      <c r="AC24" s="10">
        <v>0.10753115497890522</v>
      </c>
      <c r="AD24" s="10">
        <v>0.10570081683093502</v>
      </c>
      <c r="AE24" s="10">
        <v>0.10269853031856462</v>
      </c>
      <c r="AF24" s="10">
        <v>9.9258913327282733E-2</v>
      </c>
      <c r="AG24" s="10">
        <v>9.7517488953703935E-2</v>
      </c>
      <c r="AH24" s="10">
        <v>9.5302648946871293E-2</v>
      </c>
      <c r="AI24" s="10">
        <v>9.1311845054328211E-2</v>
      </c>
      <c r="AJ24" s="10">
        <v>8.739522202828176E-2</v>
      </c>
    </row>
    <row r="25" spans="1:57" s="10" customFormat="1" ht="13">
      <c r="A25" s="13" t="s">
        <v>137</v>
      </c>
      <c r="E25" s="10">
        <v>3.4628655239863873E-2</v>
      </c>
      <c r="F25" s="10">
        <v>3.616724625946284E-2</v>
      </c>
      <c r="G25" s="10">
        <v>3.6845254251221427E-2</v>
      </c>
      <c r="H25" s="10">
        <v>3.829348453081443E-2</v>
      </c>
      <c r="I25" s="10">
        <v>4.1926222942424887E-2</v>
      </c>
      <c r="J25" s="10">
        <v>4.5807357940409424E-2</v>
      </c>
      <c r="K25" s="10">
        <v>4.9666295824147541E-2</v>
      </c>
      <c r="L25" s="10">
        <v>5.3898605649957035E-2</v>
      </c>
      <c r="M25" s="10">
        <v>5.6535794531197295E-2</v>
      </c>
      <c r="N25" s="10">
        <v>5.8899258328712706E-2</v>
      </c>
      <c r="O25" s="10">
        <v>6.1619440979046688E-2</v>
      </c>
      <c r="P25" s="10">
        <v>6.4182429021724149E-2</v>
      </c>
      <c r="Q25" s="10">
        <v>6.5908690346627413E-2</v>
      </c>
      <c r="R25" s="10">
        <v>6.8100097345483473E-2</v>
      </c>
      <c r="S25" s="10">
        <v>7.1848433583475424E-2</v>
      </c>
      <c r="T25" s="10">
        <v>7.5650661545180714E-2</v>
      </c>
      <c r="U25" s="10">
        <v>7.9289896293389034E-2</v>
      </c>
      <c r="V25" s="10">
        <v>8.124894689481052E-2</v>
      </c>
      <c r="W25" s="10">
        <v>7.9584264684737088E-2</v>
      </c>
      <c r="X25" s="10">
        <v>7.8992557168135052E-2</v>
      </c>
      <c r="Y25" s="10">
        <v>7.7783631854786761E-2</v>
      </c>
      <c r="Z25" s="10">
        <v>7.7282478857636436E-2</v>
      </c>
      <c r="AA25" s="10">
        <v>7.9802828337001697E-2</v>
      </c>
      <c r="AB25" s="10">
        <v>8.0962433074806855E-2</v>
      </c>
      <c r="AC25" s="10">
        <v>8.2446055035822849E-2</v>
      </c>
      <c r="AD25" s="10">
        <v>8.5007509529974629E-2</v>
      </c>
      <c r="AE25" s="10">
        <v>8.7108277894500791E-2</v>
      </c>
      <c r="AF25" s="10">
        <v>8.8865267117001906E-2</v>
      </c>
      <c r="AG25" s="10">
        <v>9.1064121612015492E-2</v>
      </c>
      <c r="AH25" s="10">
        <v>9.2482090582717336E-2</v>
      </c>
      <c r="AI25" s="10">
        <v>9.4467514710248446E-2</v>
      </c>
      <c r="AJ25" s="10">
        <v>9.7260921366584208E-2</v>
      </c>
    </row>
    <row r="26" spans="1:57" s="10" customFormat="1" ht="13">
      <c r="A26" s="13" t="s">
        <v>138</v>
      </c>
      <c r="E26" s="10">
        <v>0.11088184099259557</v>
      </c>
      <c r="F26" s="10">
        <v>0.11241137220774967</v>
      </c>
      <c r="G26" s="10">
        <v>0.10940647711481663</v>
      </c>
      <c r="H26" s="10">
        <v>0.10276866381448947</v>
      </c>
      <c r="I26" s="10">
        <v>9.8399092469435998E-2</v>
      </c>
      <c r="J26" s="10">
        <v>9.4509358597913665E-2</v>
      </c>
      <c r="K26" s="10">
        <v>9.0088920682214552E-2</v>
      </c>
      <c r="L26" s="10">
        <v>8.7103880966357322E-2</v>
      </c>
      <c r="M26" s="10">
        <v>8.678149380113831E-2</v>
      </c>
      <c r="N26" s="10">
        <v>8.6821671636940059E-2</v>
      </c>
      <c r="O26" s="10">
        <v>8.5779409645340143E-2</v>
      </c>
      <c r="P26" s="10">
        <v>8.6781833407029288E-2</v>
      </c>
      <c r="Q26" s="10">
        <v>8.7615972593823588E-2</v>
      </c>
      <c r="R26" s="10">
        <v>8.6373510789901436E-2</v>
      </c>
      <c r="S26" s="10">
        <v>8.502724579868795E-2</v>
      </c>
      <c r="T26" s="10">
        <v>8.4430704596618084E-2</v>
      </c>
      <c r="U26" s="10">
        <v>8.4858650270945787E-2</v>
      </c>
      <c r="V26" s="10">
        <v>8.8449108053583692E-2</v>
      </c>
      <c r="W26" s="10">
        <v>9.1246532728084903E-2</v>
      </c>
      <c r="X26" s="10">
        <v>9.0766824874183388E-2</v>
      </c>
      <c r="Y26" s="10">
        <v>9.0542588628136023E-2</v>
      </c>
      <c r="Z26" s="10">
        <v>9.0070624705869906E-2</v>
      </c>
      <c r="AA26" s="10">
        <v>9.0203557226152781E-2</v>
      </c>
      <c r="AB26" s="10">
        <v>9.233115905625261E-2</v>
      </c>
      <c r="AC26" s="10">
        <v>9.5113034550316528E-2</v>
      </c>
      <c r="AD26" s="10">
        <v>9.7233657054133338E-2</v>
      </c>
      <c r="AE26" s="10">
        <v>9.7307616912088279E-2</v>
      </c>
      <c r="AF26" s="10">
        <v>9.6764985922312738E-2</v>
      </c>
      <c r="AG26" s="10">
        <v>9.9562648680793134E-2</v>
      </c>
      <c r="AH26" s="10">
        <v>0.10039300465894886</v>
      </c>
      <c r="AI26" s="10">
        <v>0.10009230741317601</v>
      </c>
      <c r="AJ26" s="10">
        <v>0.10265328334097754</v>
      </c>
    </row>
    <row r="27" spans="1:57" s="10" customFormat="1" ht="13">
      <c r="A27" s="13" t="s">
        <v>139</v>
      </c>
      <c r="E27" s="10">
        <v>8.0088444309926538E-2</v>
      </c>
      <c r="F27" s="10">
        <v>8.6062645505565832E-2</v>
      </c>
      <c r="G27" s="10">
        <v>8.9249286157251917E-2</v>
      </c>
      <c r="H27" s="10">
        <v>8.7679001135325771E-2</v>
      </c>
      <c r="I27" s="10">
        <v>8.6991772384233695E-2</v>
      </c>
      <c r="J27" s="10">
        <v>8.7193926888657555E-2</v>
      </c>
      <c r="K27" s="10">
        <v>8.5288819085315506E-2</v>
      </c>
      <c r="L27" s="10">
        <v>8.2365251378554535E-2</v>
      </c>
      <c r="M27" s="10">
        <v>8.1852359776478506E-2</v>
      </c>
      <c r="N27" s="10">
        <v>8.0518792149243262E-2</v>
      </c>
      <c r="O27" s="10">
        <v>7.6630305396559434E-2</v>
      </c>
      <c r="P27" s="10">
        <v>7.6294797934706685E-2</v>
      </c>
      <c r="Q27" s="10">
        <v>7.7706919253468121E-2</v>
      </c>
      <c r="R27" s="10">
        <v>7.8465727067641586E-2</v>
      </c>
      <c r="S27" s="10">
        <v>7.9171269816289497E-2</v>
      </c>
      <c r="T27" s="10">
        <v>7.9802348205545603E-2</v>
      </c>
      <c r="U27" s="10">
        <v>8.0039077842764622E-2</v>
      </c>
      <c r="V27" s="10">
        <v>8.0895830618360837E-2</v>
      </c>
      <c r="W27" s="10">
        <v>8.1282573288781551E-2</v>
      </c>
      <c r="X27" s="10">
        <v>8.0214327762110127E-2</v>
      </c>
      <c r="Y27" s="10">
        <v>8.0396336546966291E-2</v>
      </c>
      <c r="Z27" s="10">
        <v>8.1178482564401161E-2</v>
      </c>
      <c r="AA27" s="10">
        <v>8.2645707509258898E-2</v>
      </c>
      <c r="AB27" s="10">
        <v>8.5530228005377268E-2</v>
      </c>
      <c r="AC27" s="10">
        <v>8.7667989273720853E-2</v>
      </c>
      <c r="AD27" s="10">
        <v>8.8958638936473544E-2</v>
      </c>
      <c r="AE27" s="10">
        <v>9.0103582741673488E-2</v>
      </c>
      <c r="AF27" s="10">
        <v>9.1854760830105103E-2</v>
      </c>
      <c r="AG27" s="10">
        <v>9.425054101204991E-2</v>
      </c>
      <c r="AH27" s="10">
        <v>9.3710639377914629E-2</v>
      </c>
      <c r="AI27" s="10">
        <v>9.222265711834185E-2</v>
      </c>
      <c r="AJ27" s="10">
        <v>9.2070745303200294E-2</v>
      </c>
    </row>
    <row r="28" spans="1:57" s="10" customFormat="1" ht="13">
      <c r="A28" s="13" t="s">
        <v>141</v>
      </c>
      <c r="E28" s="10">
        <v>2.0371359157622906E-2</v>
      </c>
      <c r="F28" s="10">
        <v>2.4442007605294979E-2</v>
      </c>
      <c r="G28" s="10">
        <v>2.857638461576114E-2</v>
      </c>
      <c r="H28" s="10">
        <v>3.2353060294040337E-2</v>
      </c>
      <c r="I28" s="10">
        <v>3.6736755576986385E-2</v>
      </c>
      <c r="J28" s="10">
        <v>3.891688026010573E-2</v>
      </c>
      <c r="K28" s="10">
        <v>3.7469268699672917E-2</v>
      </c>
      <c r="L28" s="10">
        <v>3.6594033723564692E-2</v>
      </c>
      <c r="M28" s="10">
        <v>3.6386238576220142E-2</v>
      </c>
      <c r="N28" s="10">
        <v>3.4992965997379374E-2</v>
      </c>
      <c r="O28" s="10">
        <v>3.3695793362257032E-2</v>
      </c>
      <c r="P28" s="10">
        <v>3.4014855242633091E-2</v>
      </c>
      <c r="Q28" s="10">
        <v>3.4751236311561372E-2</v>
      </c>
      <c r="R28" s="10">
        <v>3.4981363940666338E-2</v>
      </c>
      <c r="S28" s="10">
        <v>3.52825226941655E-2</v>
      </c>
      <c r="T28" s="10">
        <v>3.5685183574525756E-2</v>
      </c>
      <c r="U28" s="10">
        <v>3.6857195060132145E-2</v>
      </c>
      <c r="V28" s="10">
        <v>3.9379650244423428E-2</v>
      </c>
      <c r="W28" s="10">
        <v>4.2190513429320807E-2</v>
      </c>
      <c r="X28" s="10">
        <v>4.3594405012267315E-2</v>
      </c>
      <c r="Y28" s="10">
        <v>4.7717090718391891E-2</v>
      </c>
      <c r="Z28" s="10">
        <v>5.0080322865282495E-2</v>
      </c>
      <c r="AA28" s="10">
        <v>4.8780664299933746E-2</v>
      </c>
      <c r="AB28" s="10">
        <v>4.9894996846150966E-2</v>
      </c>
      <c r="AC28" s="10">
        <v>5.2067581705475888E-2</v>
      </c>
      <c r="AD28" s="10">
        <v>5.4790794889260204E-2</v>
      </c>
      <c r="AE28" s="10">
        <v>5.7237662625764615E-2</v>
      </c>
      <c r="AF28" s="10">
        <v>5.8874027010364156E-2</v>
      </c>
      <c r="AG28" s="10">
        <v>6.2391288792962817E-2</v>
      </c>
      <c r="AH28" s="10">
        <v>6.6558900254366365E-2</v>
      </c>
      <c r="AI28" s="10">
        <v>6.8780687609960672E-2</v>
      </c>
      <c r="AJ28" s="10">
        <v>7.063689609239357E-2</v>
      </c>
    </row>
    <row r="29" spans="1:57" s="10" customFormat="1" ht="13">
      <c r="A29" s="13" t="s">
        <v>140</v>
      </c>
      <c r="E29" s="10">
        <v>3.781115039012084E-2</v>
      </c>
      <c r="F29" s="10">
        <v>3.880451286265503E-2</v>
      </c>
      <c r="G29" s="10">
        <v>4.018504068939948E-2</v>
      </c>
      <c r="H29" s="10">
        <v>4.1302536835535059E-2</v>
      </c>
      <c r="I29" s="10">
        <v>4.1995863868865571E-2</v>
      </c>
      <c r="J29" s="10">
        <v>4.1923728750167255E-2</v>
      </c>
      <c r="K29" s="10">
        <v>4.1167021971397516E-2</v>
      </c>
      <c r="L29" s="10">
        <v>4.0272966771450258E-2</v>
      </c>
      <c r="M29" s="10">
        <v>4.1149788505898642E-2</v>
      </c>
      <c r="N29" s="10">
        <v>4.1425272805642704E-2</v>
      </c>
      <c r="O29" s="10">
        <v>4.0303275048065801E-2</v>
      </c>
      <c r="P29" s="10">
        <v>4.0727612661087202E-2</v>
      </c>
      <c r="Q29" s="10">
        <v>4.1516611244980767E-2</v>
      </c>
      <c r="R29" s="10">
        <v>4.1943881962367077E-2</v>
      </c>
      <c r="S29" s="10">
        <v>4.2417784326856098E-2</v>
      </c>
      <c r="T29" s="10">
        <v>4.2137744832320273E-2</v>
      </c>
      <c r="U29" s="10">
        <v>4.1417095781039727E-2</v>
      </c>
      <c r="V29" s="10">
        <v>4.1126186657258437E-2</v>
      </c>
      <c r="W29" s="10">
        <v>4.125244858044088E-2</v>
      </c>
      <c r="X29" s="10">
        <v>4.1842001866058451E-2</v>
      </c>
      <c r="Y29" s="10">
        <v>4.210923748735021E-2</v>
      </c>
      <c r="Z29" s="10">
        <v>4.2417908542465195E-2</v>
      </c>
      <c r="AA29" s="10">
        <v>4.2597251659931348E-2</v>
      </c>
      <c r="AB29" s="10">
        <v>4.2193108728483704E-2</v>
      </c>
      <c r="AC29" s="10">
        <v>4.2084880255308599E-2</v>
      </c>
      <c r="AD29" s="10">
        <v>4.2607240662649704E-2</v>
      </c>
      <c r="AE29" s="10">
        <v>4.3292905848861293E-2</v>
      </c>
      <c r="AF29" s="10">
        <v>4.3706556906425956E-2</v>
      </c>
      <c r="AG29" s="10">
        <v>4.463246260193806E-2</v>
      </c>
      <c r="AH29" s="10">
        <v>4.4851133814519689E-2</v>
      </c>
      <c r="AI29" s="10">
        <v>4.4850053143742075E-2</v>
      </c>
      <c r="AJ29" s="10">
        <v>4.579540437209783E-2</v>
      </c>
    </row>
    <row r="30" spans="1:57">
      <c r="A30" t="s">
        <v>145</v>
      </c>
      <c r="E30" s="10">
        <f>(E2/D2)^E16</f>
        <v>1.0105126382685699</v>
      </c>
      <c r="F30" s="10">
        <f t="shared" ref="F30:AJ38" si="0">(F2/E2)^F16</f>
        <v>1.0351593014952984</v>
      </c>
      <c r="G30" s="10">
        <f t="shared" si="0"/>
        <v>1.0293845946309952</v>
      </c>
      <c r="H30" s="10">
        <f t="shared" si="0"/>
        <v>1.0008671521260157</v>
      </c>
      <c r="I30" s="10">
        <f t="shared" si="0"/>
        <v>1.0158190924239971</v>
      </c>
      <c r="J30" s="10">
        <f t="shared" si="0"/>
        <v>1.0103150145106665</v>
      </c>
      <c r="K30" s="10">
        <f t="shared" si="0"/>
        <v>1.0216608130289684</v>
      </c>
      <c r="L30" s="10">
        <f t="shared" si="0"/>
        <v>1.0177069929279592</v>
      </c>
      <c r="M30" s="10">
        <f t="shared" si="0"/>
        <v>1.0261109780380933</v>
      </c>
      <c r="N30" s="10">
        <f t="shared" si="0"/>
        <v>1.0517740443935359</v>
      </c>
      <c r="O30" s="10">
        <f t="shared" si="0"/>
        <v>1.0285350186133448</v>
      </c>
      <c r="P30" s="10">
        <f t="shared" si="0"/>
        <v>1.0022884141825341</v>
      </c>
      <c r="Q30" s="10">
        <f t="shared" si="0"/>
        <v>1.0227386293441518</v>
      </c>
      <c r="R30" s="10">
        <f t="shared" si="0"/>
        <v>1.0125552254097594</v>
      </c>
      <c r="S30" s="10">
        <f t="shared" si="0"/>
        <v>1.0209229997469873</v>
      </c>
      <c r="T30" s="10">
        <f t="shared" si="0"/>
        <v>1.0232705419595396</v>
      </c>
      <c r="U30" s="10">
        <f t="shared" si="0"/>
        <v>1.0246534158457585</v>
      </c>
      <c r="V30" s="10">
        <f t="shared" si="0"/>
        <v>1.013719285724159</v>
      </c>
      <c r="W30" s="10">
        <f t="shared" si="0"/>
        <v>0.99477604138504749</v>
      </c>
      <c r="X30" s="10">
        <f t="shared" si="0"/>
        <v>0.99263642775643979</v>
      </c>
      <c r="Y30" s="10">
        <f t="shared" si="0"/>
        <v>1.0136037935557205</v>
      </c>
      <c r="Z30" s="10">
        <f t="shared" si="0"/>
        <v>1.002015467863258</v>
      </c>
      <c r="AA30" s="10">
        <f t="shared" si="0"/>
        <v>1.0191380596683275</v>
      </c>
      <c r="AB30" s="10">
        <f t="shared" si="0"/>
        <v>1.0022308387826053</v>
      </c>
      <c r="AC30" s="10">
        <f t="shared" si="0"/>
        <v>1.007995813671803</v>
      </c>
      <c r="AD30" s="10">
        <f t="shared" si="0"/>
        <v>1.0009349300713632</v>
      </c>
      <c r="AE30" s="10">
        <f t="shared" si="0"/>
        <v>1.0132067010756067</v>
      </c>
      <c r="AF30" s="10">
        <f t="shared" si="0"/>
        <v>1.0006917181592239</v>
      </c>
      <c r="AG30" s="10">
        <f t="shared" si="0"/>
        <v>1.007723677836653</v>
      </c>
      <c r="AH30" s="10">
        <f t="shared" si="0"/>
        <v>0.99726964756810799</v>
      </c>
      <c r="AI30" s="10">
        <f t="shared" si="0"/>
        <v>1.0041815210378611</v>
      </c>
      <c r="AJ30" s="10">
        <f t="shared" si="0"/>
        <v>1.0016033362766306</v>
      </c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>
      <c r="A31" t="s">
        <v>145</v>
      </c>
      <c r="E31" s="10">
        <f>(E3/D3)^E17</f>
        <v>1.0016926290136916</v>
      </c>
      <c r="F31" s="10">
        <f t="shared" si="0"/>
        <v>0.99913811604241276</v>
      </c>
      <c r="G31" s="10">
        <f t="shared" si="0"/>
        <v>1.0005356589349308</v>
      </c>
      <c r="H31" s="10">
        <f t="shared" si="0"/>
        <v>1.0017973475406825</v>
      </c>
      <c r="I31" s="10">
        <f t="shared" si="0"/>
        <v>1.0006572233367834</v>
      </c>
      <c r="J31" s="10">
        <f t="shared" si="0"/>
        <v>1.0011228724643091</v>
      </c>
      <c r="K31" s="10">
        <f t="shared" si="0"/>
        <v>1.0006097645054812</v>
      </c>
      <c r="L31" s="10">
        <f t="shared" si="0"/>
        <v>1.0009008409226734</v>
      </c>
      <c r="M31" s="10">
        <f t="shared" si="0"/>
        <v>1.0003442516679855</v>
      </c>
      <c r="N31" s="10">
        <f t="shared" si="0"/>
        <v>1.0010075423082754</v>
      </c>
      <c r="O31" s="10">
        <f t="shared" si="0"/>
        <v>1.0009705671101854</v>
      </c>
      <c r="P31" s="10">
        <f t="shared" si="0"/>
        <v>1.000340645630611</v>
      </c>
      <c r="Q31" s="10">
        <f t="shared" si="0"/>
        <v>0.99966403277897498</v>
      </c>
      <c r="R31" s="10">
        <f t="shared" si="0"/>
        <v>1.0005144888322359</v>
      </c>
      <c r="S31" s="10">
        <f t="shared" si="0"/>
        <v>1.0010741893318211</v>
      </c>
      <c r="T31" s="10">
        <f t="shared" si="0"/>
        <v>0.99986417336073374</v>
      </c>
      <c r="U31" s="10">
        <f t="shared" si="0"/>
        <v>1.0002107329822076</v>
      </c>
      <c r="V31" s="10">
        <f t="shared" si="0"/>
        <v>0.99999474817396372</v>
      </c>
      <c r="W31" s="10">
        <f t="shared" si="0"/>
        <v>1.0004817652668343</v>
      </c>
      <c r="X31" s="10">
        <f t="shared" si="0"/>
        <v>1.001635651580143</v>
      </c>
      <c r="Y31" s="10">
        <f t="shared" si="0"/>
        <v>1.0004276943238859</v>
      </c>
      <c r="Z31" s="10">
        <f t="shared" si="0"/>
        <v>1.0002496418243265</v>
      </c>
      <c r="AA31" s="10">
        <f t="shared" si="0"/>
        <v>1.0002426071709605</v>
      </c>
      <c r="AB31" s="10">
        <f t="shared" si="0"/>
        <v>1.0002106117036325</v>
      </c>
      <c r="AC31" s="10">
        <f t="shared" si="0"/>
        <v>1.0004502026314195</v>
      </c>
      <c r="AD31" s="10">
        <f t="shared" si="0"/>
        <v>1.0001568008958392</v>
      </c>
      <c r="AE31" s="10">
        <f t="shared" si="0"/>
        <v>1.0007581905910747</v>
      </c>
      <c r="AF31" s="10">
        <f t="shared" si="0"/>
        <v>1.0005821553451284</v>
      </c>
      <c r="AG31" s="10">
        <f t="shared" si="0"/>
        <v>1.0003865075202418</v>
      </c>
      <c r="AH31" s="10">
        <f t="shared" si="0"/>
        <v>1.0007455193744432</v>
      </c>
      <c r="AI31" s="10">
        <f t="shared" si="0"/>
        <v>1.0007839997988033</v>
      </c>
      <c r="AJ31" s="10">
        <f t="shared" si="0"/>
        <v>1.0005731910713163</v>
      </c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>
      <c r="A32" t="s">
        <v>145</v>
      </c>
      <c r="E32" s="10">
        <f t="shared" ref="E32:T43" si="1">(E4/D4)^E18</f>
        <v>1.0180058834930519</v>
      </c>
      <c r="F32" s="10">
        <f t="shared" si="1"/>
        <v>0.99047692159429213</v>
      </c>
      <c r="G32" s="10">
        <f t="shared" si="1"/>
        <v>1.0057688052366256</v>
      </c>
      <c r="H32" s="10">
        <f t="shared" si="1"/>
        <v>1.0204436580123424</v>
      </c>
      <c r="I32" s="10">
        <f t="shared" si="1"/>
        <v>1.0080486358176801</v>
      </c>
      <c r="J32" s="10">
        <f t="shared" si="1"/>
        <v>1.0141256331355768</v>
      </c>
      <c r="K32" s="10">
        <f t="shared" si="1"/>
        <v>1.008132581810101</v>
      </c>
      <c r="L32" s="10">
        <f t="shared" si="1"/>
        <v>1.0127528798900991</v>
      </c>
      <c r="M32" s="10">
        <f t="shared" si="1"/>
        <v>1.0045414790932523</v>
      </c>
      <c r="N32" s="10">
        <f t="shared" si="1"/>
        <v>1.0108648592765537</v>
      </c>
      <c r="O32" s="10">
        <f t="shared" si="1"/>
        <v>1.0088432357604888</v>
      </c>
      <c r="P32" s="10">
        <f t="shared" si="1"/>
        <v>1.0029181507951672</v>
      </c>
      <c r="Q32" s="10">
        <f t="shared" si="1"/>
        <v>0.9981571871747027</v>
      </c>
      <c r="R32" s="10">
        <f t="shared" si="1"/>
        <v>1.0034072322716761</v>
      </c>
      <c r="S32" s="10">
        <f t="shared" si="1"/>
        <v>1.0067258101118735</v>
      </c>
      <c r="T32" s="10">
        <f t="shared" si="1"/>
        <v>1.0057500154182999</v>
      </c>
      <c r="U32" s="10">
        <f t="shared" si="0"/>
        <v>0.99907444741412321</v>
      </c>
      <c r="V32" s="10">
        <f t="shared" si="0"/>
        <v>0.99820644604665409</v>
      </c>
      <c r="W32" s="10">
        <f t="shared" si="0"/>
        <v>1.0042712804508611</v>
      </c>
      <c r="X32" s="10">
        <f t="shared" si="0"/>
        <v>1.011718429143347</v>
      </c>
      <c r="Y32" s="10">
        <f t="shared" si="0"/>
        <v>1.0015413821451127</v>
      </c>
      <c r="Z32" s="10">
        <f t="shared" si="0"/>
        <v>1.0026910207430539</v>
      </c>
      <c r="AA32" s="10">
        <f t="shared" si="0"/>
        <v>1.002155952262858</v>
      </c>
      <c r="AB32" s="10">
        <f t="shared" si="0"/>
        <v>0.99998261122668552</v>
      </c>
      <c r="AC32" s="10">
        <f t="shared" si="0"/>
        <v>1.0033401598466409</v>
      </c>
      <c r="AD32" s="10">
        <f t="shared" si="0"/>
        <v>1.0026058990674989</v>
      </c>
      <c r="AE32" s="10">
        <f t="shared" si="0"/>
        <v>1.007458823595822</v>
      </c>
      <c r="AF32" s="10">
        <f t="shared" si="0"/>
        <v>1.0066229687843582</v>
      </c>
      <c r="AG32" s="10">
        <f t="shared" si="0"/>
        <v>0.99754896344856692</v>
      </c>
      <c r="AH32" s="10">
        <f t="shared" si="0"/>
        <v>1.006259066224807</v>
      </c>
      <c r="AI32" s="10">
        <f t="shared" si="0"/>
        <v>1.0042159657954359</v>
      </c>
      <c r="AJ32" s="10">
        <f t="shared" si="0"/>
        <v>1.0052620280938702</v>
      </c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>
      <c r="A33" t="s">
        <v>145</v>
      </c>
      <c r="E33" s="10">
        <f t="shared" si="1"/>
        <v>1.0222388606259574</v>
      </c>
      <c r="F33" s="10">
        <f t="shared" si="0"/>
        <v>0.98843434720506929</v>
      </c>
      <c r="G33" s="10">
        <f t="shared" si="0"/>
        <v>1.0068522150980617</v>
      </c>
      <c r="H33" s="10">
        <f t="shared" si="0"/>
        <v>1.0265871235255715</v>
      </c>
      <c r="I33" s="10">
        <f t="shared" si="0"/>
        <v>1.0058226543099633</v>
      </c>
      <c r="J33" s="10">
        <f t="shared" si="0"/>
        <v>1.0204148222637572</v>
      </c>
      <c r="K33" s="10">
        <f t="shared" si="0"/>
        <v>1.01036842329651</v>
      </c>
      <c r="L33" s="10">
        <f t="shared" si="0"/>
        <v>1.0134540592328947</v>
      </c>
      <c r="M33" s="10">
        <f t="shared" si="0"/>
        <v>1.0062399335704864</v>
      </c>
      <c r="N33" s="10">
        <f t="shared" si="0"/>
        <v>1.0077875481126792</v>
      </c>
      <c r="O33" s="10">
        <f t="shared" si="0"/>
        <v>1.0108497365545874</v>
      </c>
      <c r="P33" s="10">
        <f t="shared" si="0"/>
        <v>1.008131763112174</v>
      </c>
      <c r="Q33" s="10">
        <f t="shared" si="0"/>
        <v>0.99785695785373896</v>
      </c>
      <c r="R33" s="10">
        <f t="shared" si="0"/>
        <v>1.0055788535882133</v>
      </c>
      <c r="S33" s="10">
        <f t="shared" si="0"/>
        <v>1.0111618334476122</v>
      </c>
      <c r="T33" s="10">
        <f t="shared" si="0"/>
        <v>1.0029157323422391</v>
      </c>
      <c r="U33" s="10">
        <f t="shared" si="0"/>
        <v>1.0026108427211142</v>
      </c>
      <c r="V33" s="10">
        <f t="shared" si="0"/>
        <v>0.99500970346178053</v>
      </c>
      <c r="W33" s="10">
        <f t="shared" si="0"/>
        <v>1.0068616375244319</v>
      </c>
      <c r="X33" s="10">
        <f t="shared" si="0"/>
        <v>1.0143679945460511</v>
      </c>
      <c r="Y33" s="10">
        <f t="shared" si="0"/>
        <v>1.0026558802459336</v>
      </c>
      <c r="Z33" s="10">
        <f t="shared" si="0"/>
        <v>1.0011777622495421</v>
      </c>
      <c r="AA33" s="10">
        <f t="shared" si="0"/>
        <v>1.0040920571319834</v>
      </c>
      <c r="AB33" s="10">
        <f t="shared" si="0"/>
        <v>1.0014616258368751</v>
      </c>
      <c r="AC33" s="10">
        <f t="shared" si="0"/>
        <v>1.0053889596470595</v>
      </c>
      <c r="AD33" s="10">
        <f t="shared" si="0"/>
        <v>1.004494273204402</v>
      </c>
      <c r="AE33" s="10">
        <f t="shared" si="0"/>
        <v>1.004496989001938</v>
      </c>
      <c r="AF33" s="10">
        <f t="shared" si="0"/>
        <v>1.0018250426577364</v>
      </c>
      <c r="AG33" s="10">
        <f t="shared" si="0"/>
        <v>1.0011323266496304</v>
      </c>
      <c r="AH33" s="10">
        <f t="shared" si="0"/>
        <v>1.0087499893439369</v>
      </c>
      <c r="AI33" s="10">
        <f t="shared" si="0"/>
        <v>1.0047303618881227</v>
      </c>
      <c r="AJ33" s="10">
        <f t="shared" si="0"/>
        <v>1.0053475815574711</v>
      </c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>
      <c r="A34" t="s">
        <v>145</v>
      </c>
      <c r="E34" s="10">
        <f t="shared" si="1"/>
        <v>1.0082359682047273</v>
      </c>
      <c r="F34" s="10">
        <f t="shared" si="0"/>
        <v>1.0079698796434842</v>
      </c>
      <c r="G34" s="10">
        <f t="shared" si="0"/>
        <v>1.0091968283209209</v>
      </c>
      <c r="H34" s="10">
        <f t="shared" si="0"/>
        <v>1.0040423169812085</v>
      </c>
      <c r="I34" s="10">
        <f t="shared" si="0"/>
        <v>1.0024673556837469</v>
      </c>
      <c r="J34" s="10">
        <f t="shared" si="0"/>
        <v>1.0107441394653107</v>
      </c>
      <c r="K34" s="10">
        <f t="shared" si="0"/>
        <v>1.0117991043451988</v>
      </c>
      <c r="L34" s="10">
        <f t="shared" si="0"/>
        <v>1.0068961979036306</v>
      </c>
      <c r="M34" s="10">
        <f t="shared" si="0"/>
        <v>1.009028927561836</v>
      </c>
      <c r="N34" s="10">
        <f t="shared" si="0"/>
        <v>1.0081004061221199</v>
      </c>
      <c r="O34" s="10">
        <f t="shared" si="0"/>
        <v>1.0095092115561373</v>
      </c>
      <c r="P34" s="10">
        <f t="shared" si="0"/>
        <v>0.99157424853344978</v>
      </c>
      <c r="Q34" s="10">
        <f t="shared" si="0"/>
        <v>0.99898759359897704</v>
      </c>
      <c r="R34" s="10">
        <f t="shared" si="0"/>
        <v>1.0033740599783303</v>
      </c>
      <c r="S34" s="10">
        <f t="shared" si="0"/>
        <v>1.0028156217224138</v>
      </c>
      <c r="T34" s="10">
        <f t="shared" si="0"/>
        <v>1.0014280294077729</v>
      </c>
      <c r="U34" s="10">
        <f t="shared" si="0"/>
        <v>0.9996704115994357</v>
      </c>
      <c r="V34" s="10">
        <f t="shared" si="0"/>
        <v>0.99966765496042875</v>
      </c>
      <c r="W34" s="10">
        <f t="shared" si="0"/>
        <v>1.0067924061103872</v>
      </c>
      <c r="X34" s="10">
        <f t="shared" si="0"/>
        <v>1.0044543464562175</v>
      </c>
      <c r="Y34" s="10">
        <f t="shared" si="0"/>
        <v>1.0028392211658601</v>
      </c>
      <c r="Z34" s="10">
        <f t="shared" si="0"/>
        <v>0.99844315419219598</v>
      </c>
      <c r="AA34" s="10">
        <f t="shared" si="0"/>
        <v>1.0022175438364163</v>
      </c>
      <c r="AB34" s="10">
        <f t="shared" si="0"/>
        <v>0.99902445377194427</v>
      </c>
      <c r="AC34" s="10">
        <f t="shared" si="0"/>
        <v>1.002130466835792</v>
      </c>
      <c r="AD34" s="10">
        <f t="shared" si="0"/>
        <v>1.0005516285671709</v>
      </c>
      <c r="AE34" s="10">
        <f t="shared" si="0"/>
        <v>1.004288045681893</v>
      </c>
      <c r="AF34" s="10">
        <f t="shared" si="0"/>
        <v>1.0040264101331486</v>
      </c>
      <c r="AG34" s="10">
        <f t="shared" si="0"/>
        <v>1.0034112093435086</v>
      </c>
      <c r="AH34" s="10">
        <f t="shared" si="0"/>
        <v>1.0031843001432088</v>
      </c>
      <c r="AI34" s="10">
        <f t="shared" si="0"/>
        <v>1.0034695289782325</v>
      </c>
      <c r="AJ34" s="10">
        <f t="shared" si="0"/>
        <v>1.0000488855987804</v>
      </c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>
      <c r="A35" t="s">
        <v>145</v>
      </c>
      <c r="E35" s="10">
        <f t="shared" si="1"/>
        <v>1.0381097129853045</v>
      </c>
      <c r="F35" s="10">
        <f t="shared" si="0"/>
        <v>1.0153678201187626</v>
      </c>
      <c r="G35" s="10">
        <f t="shared" si="0"/>
        <v>1.0034208961610511</v>
      </c>
      <c r="H35" s="10">
        <f t="shared" si="0"/>
        <v>0.99796460482900795</v>
      </c>
      <c r="I35" s="10">
        <f t="shared" si="0"/>
        <v>0.9991046816965099</v>
      </c>
      <c r="J35" s="10">
        <f t="shared" si="0"/>
        <v>1.0119506813440762</v>
      </c>
      <c r="K35" s="10">
        <f t="shared" si="0"/>
        <v>1.0085623836700988</v>
      </c>
      <c r="L35" s="10">
        <f t="shared" si="0"/>
        <v>1.0061483600839181</v>
      </c>
      <c r="M35" s="10">
        <f t="shared" si="0"/>
        <v>1.0100172718375131</v>
      </c>
      <c r="N35" s="10">
        <f t="shared" si="0"/>
        <v>1.008868360995274</v>
      </c>
      <c r="O35" s="10">
        <f t="shared" si="0"/>
        <v>1.0108025441407953</v>
      </c>
      <c r="P35" s="10">
        <f t="shared" si="0"/>
        <v>1.0065628555688533</v>
      </c>
      <c r="Q35" s="10">
        <f t="shared" si="0"/>
        <v>1.0091854766731212</v>
      </c>
      <c r="R35" s="10">
        <f t="shared" si="0"/>
        <v>1.0114745208140006</v>
      </c>
      <c r="S35" s="10">
        <f t="shared" si="0"/>
        <v>1.0069159130018355</v>
      </c>
      <c r="T35" s="10">
        <f t="shared" si="0"/>
        <v>1.007308338735162</v>
      </c>
      <c r="U35" s="10">
        <f t="shared" si="0"/>
        <v>1.0009392131938581</v>
      </c>
      <c r="V35" s="10">
        <f t="shared" si="0"/>
        <v>1.0058130865571746</v>
      </c>
      <c r="W35" s="10">
        <f t="shared" si="0"/>
        <v>0.9984080724529466</v>
      </c>
      <c r="X35" s="10">
        <f t="shared" si="0"/>
        <v>1.005727157625973</v>
      </c>
      <c r="Y35" s="10">
        <f t="shared" si="0"/>
        <v>1.0017574285825073</v>
      </c>
      <c r="Z35" s="10">
        <f t="shared" si="0"/>
        <v>1.0064111454910576</v>
      </c>
      <c r="AA35" s="10">
        <f t="shared" si="0"/>
        <v>1.0071209884145103</v>
      </c>
      <c r="AB35" s="10">
        <f t="shared" si="0"/>
        <v>1.0058333387383513</v>
      </c>
      <c r="AC35" s="10">
        <f t="shared" si="0"/>
        <v>1.0002365863474445</v>
      </c>
      <c r="AD35" s="10">
        <f t="shared" si="0"/>
        <v>1.0039510313524334</v>
      </c>
      <c r="AE35" s="10">
        <f t="shared" si="0"/>
        <v>1.008937374436869</v>
      </c>
      <c r="AF35" s="10">
        <f t="shared" si="0"/>
        <v>1.0107280529072522</v>
      </c>
      <c r="AG35" s="10">
        <f t="shared" si="0"/>
        <v>0.97992784863793214</v>
      </c>
      <c r="AH35" s="10">
        <f t="shared" si="0"/>
        <v>1.0072521021839045</v>
      </c>
      <c r="AI35" s="10">
        <f t="shared" si="0"/>
        <v>0.99191947753468046</v>
      </c>
      <c r="AJ35" s="10">
        <f t="shared" si="0"/>
        <v>0.99484638911146028</v>
      </c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>
      <c r="A36" t="s">
        <v>145</v>
      </c>
      <c r="E36" s="10">
        <f t="shared" si="1"/>
        <v>1.0071787449962208</v>
      </c>
      <c r="F36" s="10">
        <f t="shared" si="0"/>
        <v>1.0130934297978731</v>
      </c>
      <c r="G36" s="10">
        <f t="shared" si="0"/>
        <v>1.0055267418702041</v>
      </c>
      <c r="H36" s="10">
        <f t="shared" si="0"/>
        <v>1.0045949328476131</v>
      </c>
      <c r="I36" s="10">
        <f t="shared" si="0"/>
        <v>1.0033621404579967</v>
      </c>
      <c r="J36" s="10">
        <f t="shared" si="0"/>
        <v>1.0039389343212175</v>
      </c>
      <c r="K36" s="10">
        <f t="shared" si="0"/>
        <v>1.0080843165733899</v>
      </c>
      <c r="L36" s="10">
        <f t="shared" si="0"/>
        <v>1.0032518089724527</v>
      </c>
      <c r="M36" s="10">
        <f t="shared" si="0"/>
        <v>1.0021182785370017</v>
      </c>
      <c r="N36" s="10">
        <f t="shared" si="0"/>
        <v>1.0054458623720701</v>
      </c>
      <c r="O36" s="10">
        <f t="shared" si="0"/>
        <v>1.0036513381288557</v>
      </c>
      <c r="P36" s="10">
        <f t="shared" si="0"/>
        <v>0.99963877899502518</v>
      </c>
      <c r="Q36" s="10">
        <f t="shared" si="0"/>
        <v>1.0032125593207391</v>
      </c>
      <c r="R36" s="10">
        <f t="shared" si="0"/>
        <v>1.0054072024482434</v>
      </c>
      <c r="S36" s="10">
        <f t="shared" si="0"/>
        <v>1.0015397474845982</v>
      </c>
      <c r="T36" s="10">
        <f t="shared" si="0"/>
        <v>1.0048500090676145</v>
      </c>
      <c r="U36" s="10">
        <f t="shared" si="0"/>
        <v>1.0026258219450026</v>
      </c>
      <c r="V36" s="10">
        <f t="shared" si="0"/>
        <v>1.0025663131384164</v>
      </c>
      <c r="W36" s="10">
        <f t="shared" si="0"/>
        <v>1.0004400318627293</v>
      </c>
      <c r="X36" s="10">
        <f t="shared" si="0"/>
        <v>0.99457007981475454</v>
      </c>
      <c r="Y36" s="10">
        <f t="shared" si="0"/>
        <v>1.0075797415101064</v>
      </c>
      <c r="Z36" s="10">
        <f t="shared" si="0"/>
        <v>1.0040547341905743</v>
      </c>
      <c r="AA36" s="10">
        <f t="shared" si="0"/>
        <v>0.99799477424947913</v>
      </c>
      <c r="AB36" s="10">
        <f t="shared" si="0"/>
        <v>0.99669354959903256</v>
      </c>
      <c r="AC36" s="10">
        <f t="shared" si="0"/>
        <v>0.99989348555846291</v>
      </c>
      <c r="AD36" s="10">
        <f t="shared" si="0"/>
        <v>0.99779852817812997</v>
      </c>
      <c r="AE36" s="10">
        <f t="shared" si="0"/>
        <v>1.0048665643826653</v>
      </c>
      <c r="AF36" s="10">
        <f t="shared" si="0"/>
        <v>1.0016451682998877</v>
      </c>
      <c r="AG36" s="10">
        <f t="shared" si="0"/>
        <v>1.0111951529151715</v>
      </c>
      <c r="AH36" s="10">
        <f t="shared" si="0"/>
        <v>1.0039758962762872</v>
      </c>
      <c r="AI36" s="10">
        <f t="shared" si="0"/>
        <v>0.99912342164906809</v>
      </c>
      <c r="AJ36" s="10">
        <f t="shared" si="0"/>
        <v>1.0050258866995232</v>
      </c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>
      <c r="A37" t="s">
        <v>145</v>
      </c>
      <c r="E37" s="10">
        <f>(E9/D9)^E23</f>
        <v>0.98091766704159111</v>
      </c>
      <c r="F37" s="10">
        <f t="shared" si="0"/>
        <v>0.98228594513551049</v>
      </c>
      <c r="G37" s="10">
        <f t="shared" si="0"/>
        <v>1.0060772385327157</v>
      </c>
      <c r="H37" s="10">
        <f t="shared" si="0"/>
        <v>1.0079115898100137</v>
      </c>
      <c r="I37" s="10">
        <f t="shared" si="0"/>
        <v>1.0169978490128939</v>
      </c>
      <c r="J37" s="10">
        <f t="shared" si="0"/>
        <v>1.0070646895034447</v>
      </c>
      <c r="K37" s="10">
        <f t="shared" si="0"/>
        <v>1.0142173737482243</v>
      </c>
      <c r="L37" s="10">
        <f t="shared" si="0"/>
        <v>1.0311404405267135</v>
      </c>
      <c r="M37" s="10">
        <f t="shared" si="0"/>
        <v>1.0116341899647221</v>
      </c>
      <c r="N37" s="10">
        <f t="shared" si="0"/>
        <v>1.0120941779591712</v>
      </c>
      <c r="O37" s="10">
        <f t="shared" si="0"/>
        <v>1.0170773905017507</v>
      </c>
      <c r="P37" s="10">
        <f t="shared" si="0"/>
        <v>0.99434847687769079</v>
      </c>
      <c r="Q37" s="10">
        <f t="shared" si="0"/>
        <v>0.99473222823843144</v>
      </c>
      <c r="R37" s="10">
        <f t="shared" si="0"/>
        <v>1.0140906259348776</v>
      </c>
      <c r="S37" s="10">
        <f t="shared" si="0"/>
        <v>1.0190146271686897</v>
      </c>
      <c r="T37" s="10">
        <f t="shared" si="0"/>
        <v>1.0160764385433219</v>
      </c>
      <c r="U37" s="10">
        <f t="shared" si="0"/>
        <v>1.0057811383848947</v>
      </c>
      <c r="V37" s="10">
        <f t="shared" si="0"/>
        <v>0.99974800522948093</v>
      </c>
      <c r="W37" s="10">
        <f t="shared" si="0"/>
        <v>1.0182695578536169</v>
      </c>
      <c r="X37" s="10">
        <f t="shared" si="0"/>
        <v>0.9949515545159191</v>
      </c>
      <c r="Y37" s="10">
        <f t="shared" si="0"/>
        <v>1.0235911930335371</v>
      </c>
      <c r="Z37" s="10">
        <f t="shared" si="0"/>
        <v>1.0467436380762982</v>
      </c>
      <c r="AA37" s="10">
        <f t="shared" si="0"/>
        <v>1.0022655505019948</v>
      </c>
      <c r="AB37" s="10">
        <f t="shared" si="0"/>
        <v>0.99600035428417166</v>
      </c>
      <c r="AC37" s="10">
        <f t="shared" si="0"/>
        <v>1.0132254284137192</v>
      </c>
      <c r="AD37" s="10">
        <f t="shared" si="0"/>
        <v>0.99902670524278814</v>
      </c>
      <c r="AE37" s="10">
        <f t="shared" si="0"/>
        <v>1.0171281002471497</v>
      </c>
      <c r="AF37" s="10">
        <f t="shared" si="0"/>
        <v>1.0071364465242307</v>
      </c>
      <c r="AG37" s="10">
        <f t="shared" si="0"/>
        <v>0.99959658697089915</v>
      </c>
      <c r="AH37" s="10">
        <f t="shared" si="0"/>
        <v>1.0100727325190526</v>
      </c>
      <c r="AI37" s="10">
        <f t="shared" si="0"/>
        <v>1.0063632155963962</v>
      </c>
      <c r="AJ37" s="10">
        <f t="shared" si="0"/>
        <v>1.0198421736349179</v>
      </c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>
      <c r="A38" t="s">
        <v>145</v>
      </c>
      <c r="E38" s="10">
        <f t="shared" si="1"/>
        <v>1.0146457267439424</v>
      </c>
      <c r="F38" s="10">
        <f t="shared" si="0"/>
        <v>1.0040208138615014</v>
      </c>
      <c r="G38" s="10">
        <f t="shared" si="0"/>
        <v>1.0148206820877219</v>
      </c>
      <c r="H38" s="10">
        <f t="shared" si="0"/>
        <v>0.99337620681643735</v>
      </c>
      <c r="I38" s="10">
        <f t="shared" si="0"/>
        <v>1.0165527098412983</v>
      </c>
      <c r="J38" s="10">
        <f t="shared" si="0"/>
        <v>1.0214702903672099</v>
      </c>
      <c r="K38" s="10">
        <f t="shared" si="0"/>
        <v>0.96931199617136832</v>
      </c>
      <c r="L38" s="10">
        <f t="shared" si="0"/>
        <v>1.0011226757537726</v>
      </c>
      <c r="M38" s="10">
        <f t="shared" si="0"/>
        <v>1.0064063199557121</v>
      </c>
      <c r="N38" s="10">
        <f t="shared" si="0"/>
        <v>1.0056841116871165</v>
      </c>
      <c r="O38" s="10">
        <f t="shared" si="0"/>
        <v>1.0069872623795431</v>
      </c>
      <c r="P38" s="10">
        <f t="shared" si="0"/>
        <v>0.98482625559260573</v>
      </c>
      <c r="Q38" s="10">
        <f t="shared" si="0"/>
        <v>1.0224605182997486</v>
      </c>
      <c r="R38" s="10">
        <f t="shared" si="0"/>
        <v>0.99833110874163966</v>
      </c>
      <c r="S38" s="10">
        <f t="shared" si="0"/>
        <v>0.99436678456986682</v>
      </c>
      <c r="T38" s="10">
        <f t="shared" si="0"/>
        <v>1.0148345022602543</v>
      </c>
      <c r="U38" s="10">
        <f t="shared" si="0"/>
        <v>1.0071810222522362</v>
      </c>
      <c r="V38" s="10">
        <f t="shared" si="0"/>
        <v>1.0197434944447357</v>
      </c>
      <c r="W38" s="10">
        <f t="shared" si="0"/>
        <v>0.98178080264668854</v>
      </c>
      <c r="X38" s="10">
        <f t="shared" si="0"/>
        <v>1.0091856758702047</v>
      </c>
      <c r="Y38" s="10">
        <f t="shared" si="0"/>
        <v>0.99187234794420787</v>
      </c>
      <c r="Z38" s="10">
        <f t="shared" si="0"/>
        <v>0.99270251228352135</v>
      </c>
      <c r="AA38" s="10">
        <f t="shared" si="0"/>
        <v>1.00136120626709</v>
      </c>
      <c r="AB38" s="10">
        <f t="shared" ref="AB38:AJ38" si="2">(AB10/AA10)^AB24</f>
        <v>0.99616781992504289</v>
      </c>
      <c r="AC38" s="10">
        <f t="shared" si="2"/>
        <v>0.99812572344200312</v>
      </c>
      <c r="AD38" s="10">
        <f t="shared" si="2"/>
        <v>1.0116038521445418</v>
      </c>
      <c r="AE38" s="10">
        <f t="shared" si="2"/>
        <v>1.0079681678207637</v>
      </c>
      <c r="AF38" s="10">
        <f t="shared" si="2"/>
        <v>1.0091136943799774</v>
      </c>
      <c r="AG38" s="10">
        <f t="shared" si="2"/>
        <v>0.99892888948692049</v>
      </c>
      <c r="AH38" s="10">
        <f t="shared" si="2"/>
        <v>1.0004576858762748</v>
      </c>
      <c r="AI38" s="10">
        <f t="shared" si="2"/>
        <v>1.0093647614529699</v>
      </c>
      <c r="AJ38" s="10">
        <f t="shared" si="2"/>
        <v>1.0040189429717452</v>
      </c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>
      <c r="A39" t="s">
        <v>145</v>
      </c>
      <c r="E39" s="10">
        <f t="shared" si="1"/>
        <v>1.0072262624374133</v>
      </c>
      <c r="F39" s="10">
        <f>(F11/E11)^F25</f>
        <v>1.0020021940923161</v>
      </c>
      <c r="G39" s="10">
        <f t="shared" si="1"/>
        <v>1.0020870207448938</v>
      </c>
      <c r="H39" s="10">
        <f t="shared" si="1"/>
        <v>1.0012061074977943</v>
      </c>
      <c r="I39" s="10">
        <f t="shared" si="1"/>
        <v>1.0014252395341612</v>
      </c>
      <c r="J39" s="10">
        <f t="shared" si="1"/>
        <v>1.0075163997599235</v>
      </c>
      <c r="K39" s="10">
        <f t="shared" si="1"/>
        <v>1.007563102388555</v>
      </c>
      <c r="L39" s="10">
        <f t="shared" si="1"/>
        <v>1.0033342240559793</v>
      </c>
      <c r="M39" s="10">
        <f t="shared" si="1"/>
        <v>1.0027527483718415</v>
      </c>
      <c r="N39" s="10">
        <f t="shared" si="1"/>
        <v>1.0078237217389112</v>
      </c>
      <c r="O39" s="10">
        <f t="shared" si="1"/>
        <v>1.0092234046956401</v>
      </c>
      <c r="P39" s="10">
        <f t="shared" si="1"/>
        <v>1.005109822784549</v>
      </c>
      <c r="Q39" s="10">
        <f t="shared" si="1"/>
        <v>1.0035322822440831</v>
      </c>
      <c r="R39" s="10">
        <f t="shared" si="1"/>
        <v>1.0095103851732499</v>
      </c>
      <c r="S39" s="10">
        <f t="shared" si="1"/>
        <v>1.0059774763569198</v>
      </c>
      <c r="T39" s="10">
        <f t="shared" si="1"/>
        <v>1.0054530090024738</v>
      </c>
      <c r="U39" s="10">
        <f t="shared" ref="U39:AJ43" si="3">(U11/T11)^U25</f>
        <v>1.0035122815917608</v>
      </c>
      <c r="V39" s="10">
        <f t="shared" si="3"/>
        <v>1.0009761614730763</v>
      </c>
      <c r="W39" s="10">
        <f t="shared" si="3"/>
        <v>0.99862328250854671</v>
      </c>
      <c r="X39" s="10">
        <f t="shared" si="3"/>
        <v>0.99464808503498237</v>
      </c>
      <c r="Y39" s="10">
        <f t="shared" si="3"/>
        <v>0.99400338166188595</v>
      </c>
      <c r="Z39" s="10">
        <f t="shared" si="3"/>
        <v>1.0099030554582662</v>
      </c>
      <c r="AA39" s="10">
        <f t="shared" si="3"/>
        <v>1.0029003500745237</v>
      </c>
      <c r="AB39" s="10">
        <f t="shared" si="3"/>
        <v>0.99154396714679915</v>
      </c>
      <c r="AC39" s="10">
        <f t="shared" si="3"/>
        <v>1.0066768276104441</v>
      </c>
      <c r="AD39" s="10">
        <f t="shared" si="3"/>
        <v>1.004151625483706</v>
      </c>
      <c r="AE39" s="10">
        <f t="shared" si="3"/>
        <v>1.002188957241877</v>
      </c>
      <c r="AF39" s="10">
        <f t="shared" si="3"/>
        <v>1.0054303586141942</v>
      </c>
      <c r="AG39" s="10">
        <f t="shared" si="3"/>
        <v>0.99712207045609413</v>
      </c>
      <c r="AH39" s="10">
        <f t="shared" si="3"/>
        <v>1.0031454214641682</v>
      </c>
      <c r="AI39" s="10">
        <f t="shared" si="3"/>
        <v>1.0011660028518128</v>
      </c>
      <c r="AJ39" s="10">
        <f t="shared" si="3"/>
        <v>1.0060938295821498</v>
      </c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>
      <c r="A40" t="s">
        <v>145</v>
      </c>
      <c r="E40" s="10">
        <f t="shared" si="1"/>
        <v>1.0194849165282995</v>
      </c>
      <c r="F40" s="10">
        <f t="shared" si="1"/>
        <v>1.0117727532039293</v>
      </c>
      <c r="G40" s="10">
        <f t="shared" si="1"/>
        <v>1.0042743228218773</v>
      </c>
      <c r="H40" s="10">
        <f t="shared" si="1"/>
        <v>1.0022481876093188</v>
      </c>
      <c r="I40" s="10">
        <f t="shared" si="1"/>
        <v>1.0017400034122137</v>
      </c>
      <c r="J40" s="10">
        <f t="shared" si="1"/>
        <v>1.0034301294756154</v>
      </c>
      <c r="K40" s="10">
        <f t="shared" si="1"/>
        <v>1.0077180143272517</v>
      </c>
      <c r="L40" s="10">
        <f t="shared" si="1"/>
        <v>1.0074737715371487</v>
      </c>
      <c r="M40" s="10">
        <f t="shared" si="1"/>
        <v>1.012099464469097</v>
      </c>
      <c r="N40" s="10">
        <f t="shared" si="1"/>
        <v>1.0139371448841523</v>
      </c>
      <c r="O40" s="10">
        <f t="shared" si="1"/>
        <v>1.0138235750517826</v>
      </c>
      <c r="P40" s="10">
        <f t="shared" si="1"/>
        <v>1.0104560648991117</v>
      </c>
      <c r="Q40" s="10">
        <f t="shared" si="1"/>
        <v>1.0019790074597925</v>
      </c>
      <c r="R40" s="10">
        <f t="shared" si="1"/>
        <v>1.0071441369168288</v>
      </c>
      <c r="S40" s="10">
        <f t="shared" si="1"/>
        <v>1.0127392789494523</v>
      </c>
      <c r="T40" s="10">
        <f t="shared" si="1"/>
        <v>1.0151116808391121</v>
      </c>
      <c r="U40" s="10">
        <f t="shared" si="3"/>
        <v>1.0074093283400269</v>
      </c>
      <c r="V40" s="10">
        <f t="shared" si="3"/>
        <v>0.9926321108988988</v>
      </c>
      <c r="W40" s="10">
        <f t="shared" si="3"/>
        <v>0.98852127363431019</v>
      </c>
      <c r="X40" s="10">
        <f t="shared" si="3"/>
        <v>1.0198233102994367</v>
      </c>
      <c r="Y40" s="10">
        <f t="shared" si="3"/>
        <v>1.0175945510484332</v>
      </c>
      <c r="Z40" s="10">
        <f t="shared" si="3"/>
        <v>1.0097127297208888</v>
      </c>
      <c r="AA40" s="10">
        <f t="shared" si="3"/>
        <v>0.99962477608667755</v>
      </c>
      <c r="AB40" s="10">
        <f t="shared" si="3"/>
        <v>1.0022350420561175</v>
      </c>
      <c r="AC40" s="10">
        <f t="shared" si="3"/>
        <v>1.0091488216461393</v>
      </c>
      <c r="AD40" s="10">
        <f t="shared" si="3"/>
        <v>1.0051682780290205</v>
      </c>
      <c r="AE40" s="10">
        <f t="shared" si="3"/>
        <v>1.0092585050511569</v>
      </c>
      <c r="AF40" s="10">
        <f t="shared" si="3"/>
        <v>1.0039974756315304</v>
      </c>
      <c r="AG40" s="10">
        <f t="shared" si="3"/>
        <v>0.98378018583540205</v>
      </c>
      <c r="AH40" s="10">
        <f t="shared" si="3"/>
        <v>1.0097683366852013</v>
      </c>
      <c r="AI40" s="10">
        <f t="shared" si="3"/>
        <v>1.0103866857963977</v>
      </c>
      <c r="AJ40" s="10">
        <f t="shared" si="3"/>
        <v>1.0114817772200486</v>
      </c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>
      <c r="A41" t="s">
        <v>145</v>
      </c>
      <c r="E41" s="10">
        <f>(E13/D13)^E27</f>
        <v>1.0154652778314053</v>
      </c>
      <c r="F41" s="10">
        <f t="shared" si="1"/>
        <v>1.015714056701351</v>
      </c>
      <c r="G41" s="10">
        <f t="shared" si="1"/>
        <v>1.0090804644024836</v>
      </c>
      <c r="H41" s="10">
        <f t="shared" si="1"/>
        <v>1.002608776502409</v>
      </c>
      <c r="I41" s="10">
        <f t="shared" si="1"/>
        <v>1.0022406866720337</v>
      </c>
      <c r="J41" s="10">
        <f t="shared" si="1"/>
        <v>1.0042579018636459</v>
      </c>
      <c r="K41" s="10">
        <f t="shared" si="1"/>
        <v>1.0106939915446085</v>
      </c>
      <c r="L41" s="10">
        <f t="shared" si="1"/>
        <v>1.0047046655465055</v>
      </c>
      <c r="M41" s="10">
        <f t="shared" si="1"/>
        <v>1.0117746741755596</v>
      </c>
      <c r="N41" s="10">
        <f t="shared" si="1"/>
        <v>1.0088835813775081</v>
      </c>
      <c r="O41" s="10">
        <f t="shared" si="1"/>
        <v>1.0064590954520831</v>
      </c>
      <c r="P41" s="10">
        <f t="shared" si="1"/>
        <v>1.0194513946890502</v>
      </c>
      <c r="Q41" s="10">
        <f t="shared" si="1"/>
        <v>1.0092243103312311</v>
      </c>
      <c r="R41" s="10">
        <f t="shared" si="1"/>
        <v>1.0132889574118076</v>
      </c>
      <c r="S41" s="10">
        <f t="shared" si="1"/>
        <v>1.0081021481197641</v>
      </c>
      <c r="T41" s="10">
        <f t="shared" si="1"/>
        <v>1.0110491417263336</v>
      </c>
      <c r="U41" s="10">
        <f t="shared" si="3"/>
        <v>1.0037369580662703</v>
      </c>
      <c r="V41" s="10">
        <f t="shared" si="3"/>
        <v>0.9952908348796462</v>
      </c>
      <c r="W41" s="10">
        <f t="shared" si="3"/>
        <v>1.003763815765945</v>
      </c>
      <c r="X41" s="10">
        <f t="shared" si="3"/>
        <v>1.0033830991335588</v>
      </c>
      <c r="Y41" s="10">
        <f t="shared" si="3"/>
        <v>1.0078493080631914</v>
      </c>
      <c r="Z41" s="10">
        <f t="shared" si="3"/>
        <v>1.0046566044273102</v>
      </c>
      <c r="AA41" s="10">
        <f t="shared" si="3"/>
        <v>0.99837792956397031</v>
      </c>
      <c r="AB41" s="10">
        <f t="shared" si="3"/>
        <v>1.0028429350734678</v>
      </c>
      <c r="AC41" s="10">
        <f t="shared" si="3"/>
        <v>1.0070775024454057</v>
      </c>
      <c r="AD41" s="10">
        <f t="shared" si="3"/>
        <v>1.002808096697076</v>
      </c>
      <c r="AE41" s="10">
        <f t="shared" si="3"/>
        <v>1.0091383445227129</v>
      </c>
      <c r="AF41" s="10">
        <f t="shared" si="3"/>
        <v>1.0070829319879639</v>
      </c>
      <c r="AG41" s="10">
        <f t="shared" si="3"/>
        <v>0.99336287953533908</v>
      </c>
      <c r="AH41" s="10">
        <f t="shared" si="3"/>
        <v>1.0034883587427885</v>
      </c>
      <c r="AI41" s="10">
        <f t="shared" si="3"/>
        <v>1.0125035918930767</v>
      </c>
      <c r="AJ41" s="10">
        <f t="shared" si="3"/>
        <v>1.0046059190058938</v>
      </c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>
      <c r="A42" t="s">
        <v>145</v>
      </c>
      <c r="E42" s="10">
        <f>(E14/D14)^E28</f>
        <v>1.0065754613789322</v>
      </c>
      <c r="F42" s="10">
        <f t="shared" si="1"/>
        <v>1.0061330900666856</v>
      </c>
      <c r="G42" s="10">
        <f t="shared" si="1"/>
        <v>1.0063290423521838</v>
      </c>
      <c r="H42" s="10">
        <f t="shared" si="1"/>
        <v>1.0060727072941524</v>
      </c>
      <c r="I42" s="10">
        <f t="shared" si="1"/>
        <v>1.0068866737035447</v>
      </c>
      <c r="J42" s="10">
        <f t="shared" si="1"/>
        <v>1.001162516578914</v>
      </c>
      <c r="K42" s="10">
        <f t="shared" si="1"/>
        <v>1.0034674779740591</v>
      </c>
      <c r="L42" s="10">
        <f t="shared" si="1"/>
        <v>1.0036602814106124</v>
      </c>
      <c r="M42" s="10">
        <f t="shared" si="1"/>
        <v>1.0044149480283331</v>
      </c>
      <c r="N42" s="10">
        <f t="shared" si="1"/>
        <v>1.0041885268744311</v>
      </c>
      <c r="O42" s="10">
        <f t="shared" si="1"/>
        <v>1.0045584967516274</v>
      </c>
      <c r="P42" s="10">
        <f t="shared" si="1"/>
        <v>1.0052424680138807</v>
      </c>
      <c r="Q42" s="10">
        <f t="shared" si="1"/>
        <v>1.0047722374075259</v>
      </c>
      <c r="R42" s="10">
        <f t="shared" si="1"/>
        <v>1.0042361257678658</v>
      </c>
      <c r="S42" s="10">
        <f t="shared" si="1"/>
        <v>1.0049241044948438</v>
      </c>
      <c r="T42" s="10">
        <f t="shared" si="1"/>
        <v>1.0062197423397985</v>
      </c>
      <c r="U42" s="10">
        <f t="shared" si="3"/>
        <v>1.0028064059251913</v>
      </c>
      <c r="V42" s="10">
        <f t="shared" si="3"/>
        <v>0.99831483584913971</v>
      </c>
      <c r="W42" s="10">
        <f t="shared" si="3"/>
        <v>1.0011426019397354</v>
      </c>
      <c r="X42" s="10">
        <f t="shared" si="3"/>
        <v>1.0001317406590937</v>
      </c>
      <c r="Y42" s="10">
        <f t="shared" si="3"/>
        <v>1.0075642068498083</v>
      </c>
      <c r="Z42" s="10">
        <f t="shared" si="3"/>
        <v>0.99628346724347361</v>
      </c>
      <c r="AA42" s="10">
        <f t="shared" si="3"/>
        <v>1.0045057461933951</v>
      </c>
      <c r="AB42" s="10">
        <f t="shared" si="3"/>
        <v>0.9970663637588546</v>
      </c>
      <c r="AC42" s="10">
        <f t="shared" si="3"/>
        <v>1.0034968691583013</v>
      </c>
      <c r="AD42" s="10">
        <f t="shared" si="3"/>
        <v>1.0020616537596803</v>
      </c>
      <c r="AE42" s="10">
        <f t="shared" si="3"/>
        <v>1.0035125237169238</v>
      </c>
      <c r="AF42" s="10">
        <f t="shared" si="3"/>
        <v>0.99842616747418267</v>
      </c>
      <c r="AG42" s="10">
        <f t="shared" si="3"/>
        <v>0.99545698219219425</v>
      </c>
      <c r="AH42" s="10">
        <f t="shared" si="3"/>
        <v>0.99675613890576342</v>
      </c>
      <c r="AI42" s="10">
        <f t="shared" si="3"/>
        <v>0.99770640152598344</v>
      </c>
      <c r="AJ42" s="10">
        <f t="shared" si="3"/>
        <v>1.0033600606426414</v>
      </c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>
      <c r="A43" t="s">
        <v>145</v>
      </c>
      <c r="E43" s="10">
        <f t="shared" si="1"/>
        <v>1.0097630093382821</v>
      </c>
      <c r="F43" s="10">
        <f t="shared" si="1"/>
        <v>1.0040330449142325</v>
      </c>
      <c r="G43" s="10">
        <f t="shared" si="1"/>
        <v>1.0069517821172369</v>
      </c>
      <c r="H43" s="10">
        <f t="shared" si="1"/>
        <v>1.004890093340816</v>
      </c>
      <c r="I43" s="10">
        <f t="shared" si="1"/>
        <v>0.99966252444073878</v>
      </c>
      <c r="J43" s="10">
        <f t="shared" si="1"/>
        <v>1.0066853515474419</v>
      </c>
      <c r="K43" s="10">
        <f t="shared" si="1"/>
        <v>1.0032575177690697</v>
      </c>
      <c r="L43" s="10">
        <f t="shared" si="1"/>
        <v>1.0052539983694244</v>
      </c>
      <c r="M43" s="10">
        <f t="shared" si="1"/>
        <v>1.0067771338656515</v>
      </c>
      <c r="N43" s="10">
        <f t="shared" si="1"/>
        <v>1.0060216097019721</v>
      </c>
      <c r="O43" s="10">
        <f t="shared" si="1"/>
        <v>1.006517082705451</v>
      </c>
      <c r="P43" s="10">
        <f t="shared" si="1"/>
        <v>1.0103965251404832</v>
      </c>
      <c r="Q43" s="10">
        <f t="shared" si="1"/>
        <v>1.0047238534113692</v>
      </c>
      <c r="R43" s="10">
        <f t="shared" si="1"/>
        <v>1.0045596060283652</v>
      </c>
      <c r="S43" s="10">
        <f t="shared" si="1"/>
        <v>1.0041398389846961</v>
      </c>
      <c r="T43" s="10">
        <f t="shared" si="1"/>
        <v>1.0034688892595032</v>
      </c>
      <c r="U43" s="10">
        <f t="shared" si="3"/>
        <v>1.0016827213241679</v>
      </c>
      <c r="V43" s="10">
        <f t="shared" si="3"/>
        <v>1.0017899174479097</v>
      </c>
      <c r="W43" s="10">
        <f t="shared" si="3"/>
        <v>1.0010372869840853</v>
      </c>
      <c r="X43" s="10">
        <f t="shared" si="3"/>
        <v>0.99270522395431515</v>
      </c>
      <c r="Y43" s="10">
        <f t="shared" si="3"/>
        <v>1.000172574168295</v>
      </c>
      <c r="Z43" s="10">
        <f t="shared" si="3"/>
        <v>1.0034874891090793</v>
      </c>
      <c r="AA43" s="10">
        <f t="shared" si="3"/>
        <v>1.0029600831118268</v>
      </c>
      <c r="AB43" s="10">
        <f t="shared" si="3"/>
        <v>0.99494582214156901</v>
      </c>
      <c r="AC43" s="10">
        <f t="shared" si="3"/>
        <v>1.0014620862560131</v>
      </c>
      <c r="AD43" s="10">
        <f t="shared" si="3"/>
        <v>1.0006070236505344</v>
      </c>
      <c r="AE43" s="10">
        <f t="shared" si="3"/>
        <v>1.0035676641012126</v>
      </c>
      <c r="AF43" s="10">
        <f t="shared" si="3"/>
        <v>1.0027910000077755</v>
      </c>
      <c r="AG43" s="10">
        <f t="shared" si="3"/>
        <v>1.0067874757034894</v>
      </c>
      <c r="AH43" s="10">
        <f t="shared" si="3"/>
        <v>1.0015790377579954</v>
      </c>
      <c r="AI43" s="10">
        <f t="shared" si="3"/>
        <v>1.0034382533296047</v>
      </c>
      <c r="AJ43" s="10">
        <f t="shared" si="3"/>
        <v>1.0039095829301563</v>
      </c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s="17" customFormat="1">
      <c r="A44" s="17" t="s">
        <v>146</v>
      </c>
      <c r="E44" s="18">
        <f>E30*E31*E32*E33*E34*E35*E36*E37*E38*E39*E40*E41*E42*E43</f>
        <v>1.1713228143053362</v>
      </c>
      <c r="F44" s="18">
        <f t="shared" ref="F44:AJ44" si="4">F30*F31*F32*F33*F34*F35*F36*F37*F38*F39*F40*F41*F42*F43</f>
        <v>1.0770913897952101</v>
      </c>
      <c r="G44" s="18">
        <f t="shared" si="4"/>
        <v>1.1157828430334769</v>
      </c>
      <c r="H44" s="18">
        <f t="shared" si="4"/>
        <v>1.0767470556380585</v>
      </c>
      <c r="I44" s="18">
        <f t="shared" si="4"/>
        <v>1.0836101615675129</v>
      </c>
      <c r="J44" s="18">
        <f t="shared" si="4"/>
        <v>1.131322809289399</v>
      </c>
      <c r="K44" s="18">
        <f t="shared" si="4"/>
        <v>1.0879379401131613</v>
      </c>
      <c r="L44" s="18">
        <f t="shared" si="4"/>
        <v>1.1239927282797602</v>
      </c>
      <c r="M44" s="18">
        <f t="shared" si="4"/>
        <v>1.1202342949274762</v>
      </c>
      <c r="N44" s="18">
        <f t="shared" si="4"/>
        <v>1.1626811036417755</v>
      </c>
      <c r="O44" s="18">
        <f t="shared" si="4"/>
        <v>1.1466486038614343</v>
      </c>
      <c r="P44" s="18">
        <f t="shared" si="4"/>
        <v>1.0415761559507077</v>
      </c>
      <c r="Q44" s="18">
        <f t="shared" si="4"/>
        <v>1.0731359677747936</v>
      </c>
      <c r="R44" s="18">
        <f t="shared" si="4"/>
        <v>1.0974731964658548</v>
      </c>
      <c r="S44" s="18">
        <f t="shared" si="4"/>
        <v>1.1048887415846687</v>
      </c>
      <c r="T44" s="18">
        <f t="shared" si="4"/>
        <v>1.1239205271292925</v>
      </c>
      <c r="U44" s="18">
        <f t="shared" si="4"/>
        <v>1.0634303640304832</v>
      </c>
      <c r="V44" s="18">
        <f t="shared" si="4"/>
        <v>1.0233798826389522</v>
      </c>
      <c r="W44" s="18">
        <f t="shared" si="4"/>
        <v>1.0047017171491446</v>
      </c>
      <c r="X44" s="18">
        <f t="shared" si="4"/>
        <v>1.0401899392769918</v>
      </c>
      <c r="Y44" s="18">
        <f t="shared" si="4"/>
        <v>1.0750688504947987</v>
      </c>
      <c r="Z44" s="18">
        <f t="shared" si="4"/>
        <v>1.080355826040156</v>
      </c>
      <c r="AA44" s="18">
        <f t="shared" si="4"/>
        <v>1.045727511494444</v>
      </c>
      <c r="AB44" s="18">
        <f t="shared" si="4"/>
        <v>0.98623350306837831</v>
      </c>
      <c r="AC44" s="18">
        <f t="shared" si="4"/>
        <v>1.0601499557389535</v>
      </c>
      <c r="AD44" s="18">
        <f t="shared" si="4"/>
        <v>1.0364491858607427</v>
      </c>
      <c r="AE44" s="18">
        <f t="shared" si="4"/>
        <v>1.101104951495097</v>
      </c>
      <c r="AF44" s="18">
        <f t="shared" si="4"/>
        <v>1.0617194681933273</v>
      </c>
      <c r="AG44" s="18">
        <f t="shared" si="4"/>
        <v>0.97615096898829667</v>
      </c>
      <c r="AH44" s="18">
        <f t="shared" si="4"/>
        <v>1.0538900416697505</v>
      </c>
      <c r="AI44" s="18">
        <f t="shared" si="4"/>
        <v>1.0503053077439477</v>
      </c>
      <c r="AJ44" s="18">
        <f t="shared" si="4"/>
        <v>1.0678572775033699</v>
      </c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</row>
    <row r="45" spans="1:57">
      <c r="E45" s="10">
        <f>+(E44-1)*100</f>
        <v>17.132281430533624</v>
      </c>
      <c r="F45" s="10">
        <f t="shared" ref="F45:AJ45" si="5">+(F44-1)*100</f>
        <v>7.709138979521013</v>
      </c>
      <c r="G45" s="10">
        <f t="shared" si="5"/>
        <v>11.578284303347687</v>
      </c>
      <c r="H45" s="10">
        <f t="shared" si="5"/>
        <v>7.6747055638058503</v>
      </c>
      <c r="I45" s="10">
        <f t="shared" si="5"/>
        <v>8.3610161567512886</v>
      </c>
      <c r="J45" s="10">
        <f t="shared" si="5"/>
        <v>13.132280928939899</v>
      </c>
      <c r="K45" s="10">
        <f t="shared" si="5"/>
        <v>8.793794011316125</v>
      </c>
      <c r="L45" s="10">
        <f t="shared" si="5"/>
        <v>12.399272827976016</v>
      </c>
      <c r="M45" s="10">
        <f t="shared" si="5"/>
        <v>12.023429492747617</v>
      </c>
      <c r="N45" s="10">
        <f t="shared" si="5"/>
        <v>16.268110364177545</v>
      </c>
      <c r="O45" s="10">
        <f t="shared" si="5"/>
        <v>14.664860386143431</v>
      </c>
      <c r="P45" s="10">
        <f t="shared" si="5"/>
        <v>4.1576155950707738</v>
      </c>
      <c r="Q45" s="10">
        <f t="shared" si="5"/>
        <v>7.3135967774793587</v>
      </c>
      <c r="R45" s="10">
        <f t="shared" si="5"/>
        <v>9.7473196465854848</v>
      </c>
      <c r="S45" s="10">
        <f t="shared" si="5"/>
        <v>10.488874158466865</v>
      </c>
      <c r="T45" s="10">
        <f t="shared" si="5"/>
        <v>12.392052712929246</v>
      </c>
      <c r="U45" s="10">
        <f t="shared" si="5"/>
        <v>6.3430364030483188</v>
      </c>
      <c r="V45" s="10">
        <f t="shared" si="5"/>
        <v>2.3379882638952187</v>
      </c>
      <c r="W45" s="10">
        <f t="shared" si="5"/>
        <v>0.47017171491445797</v>
      </c>
      <c r="X45" s="10">
        <f t="shared" si="5"/>
        <v>4.0189939276991771</v>
      </c>
      <c r="Y45" s="10">
        <f t="shared" si="5"/>
        <v>7.5068850494798722</v>
      </c>
      <c r="Z45" s="10">
        <f t="shared" si="5"/>
        <v>8.0355826040156018</v>
      </c>
      <c r="AA45" s="10">
        <f t="shared" si="5"/>
        <v>4.5727511494443984</v>
      </c>
      <c r="AB45" s="10">
        <f t="shared" si="5"/>
        <v>-1.3766496931621686</v>
      </c>
      <c r="AC45" s="10">
        <f t="shared" si="5"/>
        <v>6.0149955738953542</v>
      </c>
      <c r="AD45" s="10">
        <f t="shared" si="5"/>
        <v>3.644918586074275</v>
      </c>
      <c r="AE45" s="10">
        <f t="shared" si="5"/>
        <v>10.110495149509703</v>
      </c>
      <c r="AF45" s="10">
        <f t="shared" si="5"/>
        <v>6.1719468193327298</v>
      </c>
      <c r="AG45" s="10">
        <f t="shared" si="5"/>
        <v>-2.3849031011703326</v>
      </c>
      <c r="AH45" s="10">
        <f t="shared" si="5"/>
        <v>5.3890041669750532</v>
      </c>
      <c r="AI45" s="10">
        <f t="shared" si="5"/>
        <v>5.0305307743947703</v>
      </c>
      <c r="AJ45" s="10">
        <f t="shared" si="5"/>
        <v>6.7857277503369895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5"/>
  <sheetViews>
    <sheetView topLeftCell="D31" workbookViewId="0">
      <selection activeCell="J48" sqref="J48"/>
    </sheetView>
  </sheetViews>
  <sheetFormatPr defaultColWidth="11.453125" defaultRowHeight="14.5"/>
  <sheetData>
    <row r="1" spans="1:36" s="4" customFormat="1" ht="13">
      <c r="A1" s="1" t="s">
        <v>94</v>
      </c>
      <c r="B1" s="1" t="s">
        <v>95</v>
      </c>
      <c r="C1" s="2" t="s">
        <v>96</v>
      </c>
      <c r="D1" s="3" t="s">
        <v>62</v>
      </c>
      <c r="E1" s="3" t="s">
        <v>63</v>
      </c>
      <c r="F1" s="3" t="s">
        <v>64</v>
      </c>
      <c r="G1" s="3" t="s">
        <v>65</v>
      </c>
      <c r="H1" s="3" t="s">
        <v>66</v>
      </c>
      <c r="I1" s="3" t="s">
        <v>67</v>
      </c>
      <c r="J1" s="3" t="s">
        <v>68</v>
      </c>
      <c r="K1" s="3" t="s">
        <v>69</v>
      </c>
      <c r="L1" s="3" t="s">
        <v>70</v>
      </c>
      <c r="M1" s="3" t="s">
        <v>71</v>
      </c>
      <c r="N1" s="3" t="s">
        <v>72</v>
      </c>
      <c r="O1" s="3" t="s">
        <v>73</v>
      </c>
      <c r="P1" s="3" t="s">
        <v>74</v>
      </c>
      <c r="Q1" s="3" t="s">
        <v>75</v>
      </c>
      <c r="R1" s="3" t="s">
        <v>76</v>
      </c>
      <c r="S1" s="3" t="s">
        <v>77</v>
      </c>
      <c r="T1" s="3" t="s">
        <v>78</v>
      </c>
      <c r="U1" s="3" t="s">
        <v>79</v>
      </c>
      <c r="V1" s="3" t="s">
        <v>80</v>
      </c>
      <c r="W1" s="3" t="s">
        <v>81</v>
      </c>
      <c r="X1" s="3" t="s">
        <v>82</v>
      </c>
      <c r="Y1" s="3" t="s">
        <v>83</v>
      </c>
      <c r="Z1" s="3" t="s">
        <v>84</v>
      </c>
      <c r="AA1" s="3" t="s">
        <v>85</v>
      </c>
      <c r="AB1" s="3" t="s">
        <v>86</v>
      </c>
      <c r="AC1" s="3" t="s">
        <v>87</v>
      </c>
      <c r="AD1" s="3" t="s">
        <v>88</v>
      </c>
      <c r="AE1" s="3" t="s">
        <v>89</v>
      </c>
      <c r="AF1" s="3" t="s">
        <v>90</v>
      </c>
      <c r="AG1" s="3" t="s">
        <v>91</v>
      </c>
      <c r="AH1" s="3" t="s">
        <v>92</v>
      </c>
      <c r="AI1" s="3" t="s">
        <v>93</v>
      </c>
      <c r="AJ1" s="3" t="s">
        <v>97</v>
      </c>
    </row>
    <row r="2" spans="1:36" s="10" customFormat="1">
      <c r="A2" s="8" t="s">
        <v>32</v>
      </c>
      <c r="B2" s="8" t="s">
        <v>33</v>
      </c>
      <c r="C2" s="9">
        <v>17</v>
      </c>
      <c r="D2" s="7">
        <v>131.3085003888508</v>
      </c>
      <c r="E2" s="7">
        <v>114.37102578822382</v>
      </c>
      <c r="F2" s="7">
        <v>127.6944311766072</v>
      </c>
      <c r="G2" s="7">
        <v>143.9194123997581</v>
      </c>
      <c r="H2" s="7">
        <v>127.44327090138303</v>
      </c>
      <c r="I2" s="7">
        <v>125.74266315829867</v>
      </c>
      <c r="J2" s="7">
        <v>127.3434080419876</v>
      </c>
      <c r="K2" s="7">
        <v>135.71411135317109</v>
      </c>
      <c r="L2" s="7">
        <v>136.97484399242822</v>
      </c>
      <c r="M2" s="7">
        <v>133.72489412276096</v>
      </c>
      <c r="N2" s="7">
        <v>148.00459230571192</v>
      </c>
      <c r="O2" s="7">
        <v>134.73362180045203</v>
      </c>
      <c r="P2" s="7">
        <v>116.00603441000167</v>
      </c>
      <c r="Q2" s="7">
        <v>111.31662952462943</v>
      </c>
      <c r="R2" s="7">
        <v>104.06635032542538</v>
      </c>
      <c r="S2" s="7">
        <v>97.425644106569081</v>
      </c>
      <c r="T2" s="7">
        <v>110.60495783034709</v>
      </c>
      <c r="U2" s="7">
        <v>108.18716505796083</v>
      </c>
      <c r="V2" s="7">
        <v>111.79011627480644</v>
      </c>
      <c r="W2" s="7">
        <v>106.29544059791951</v>
      </c>
      <c r="X2" s="7">
        <v>100</v>
      </c>
      <c r="Y2" s="7">
        <v>104.507081325382</v>
      </c>
      <c r="Z2" s="7">
        <v>102.29658678718711</v>
      </c>
      <c r="AA2" s="7">
        <v>108.50113679177886</v>
      </c>
      <c r="AB2" s="7">
        <v>107.48454804252398</v>
      </c>
      <c r="AC2" s="7">
        <v>108.88720462460695</v>
      </c>
      <c r="AD2" s="7">
        <v>106.92011622092052</v>
      </c>
      <c r="AE2" s="7">
        <v>110.78614653805288</v>
      </c>
      <c r="AF2" s="7">
        <v>108.0911798991302</v>
      </c>
      <c r="AG2" s="7">
        <v>110.59362823442585</v>
      </c>
      <c r="AH2" s="7">
        <v>104.03599973843369</v>
      </c>
      <c r="AI2" s="7">
        <v>103.66831263080765</v>
      </c>
      <c r="AJ2" s="7">
        <v>102.64136736598253</v>
      </c>
    </row>
    <row r="3" spans="1:36" s="10" customFormat="1">
      <c r="A3" s="8" t="s">
        <v>34</v>
      </c>
      <c r="B3" s="8" t="s">
        <v>35</v>
      </c>
      <c r="C3" s="9">
        <v>18</v>
      </c>
      <c r="D3" s="7">
        <v>144.20745079595619</v>
      </c>
      <c r="E3" s="7">
        <v>130.73935725829645</v>
      </c>
      <c r="F3" s="7">
        <v>113.27999133769468</v>
      </c>
      <c r="G3" s="7">
        <v>109.58562909252613</v>
      </c>
      <c r="H3" s="7">
        <v>98.566273016090463</v>
      </c>
      <c r="I3" s="7">
        <v>97.872215413493336</v>
      </c>
      <c r="J3" s="7">
        <v>100.35023736692274</v>
      </c>
      <c r="K3" s="7">
        <v>91.750289563691851</v>
      </c>
      <c r="L3" s="7">
        <v>76.84072361324256</v>
      </c>
      <c r="M3" s="7">
        <v>77.544012166207466</v>
      </c>
      <c r="N3" s="7">
        <v>88.789150436975476</v>
      </c>
      <c r="O3" s="7">
        <v>92.994971155156776</v>
      </c>
      <c r="P3" s="7">
        <v>91.923762178589868</v>
      </c>
      <c r="Q3" s="7">
        <v>87.95414013569993</v>
      </c>
      <c r="R3" s="7">
        <v>92.444957043504516</v>
      </c>
      <c r="S3" s="7">
        <v>91.971545323492322</v>
      </c>
      <c r="T3" s="7">
        <v>93.451582348567214</v>
      </c>
      <c r="U3" s="7">
        <v>92.845926089224378</v>
      </c>
      <c r="V3" s="7">
        <v>86.705271370779798</v>
      </c>
      <c r="W3" s="7">
        <v>93.145567810130515</v>
      </c>
      <c r="X3" s="7">
        <v>100</v>
      </c>
      <c r="Y3" s="7">
        <v>105.99242589161663</v>
      </c>
      <c r="Z3" s="7">
        <v>110.83888847621549</v>
      </c>
      <c r="AA3" s="7">
        <v>116.24220536328266</v>
      </c>
      <c r="AB3" s="7">
        <v>114.23430674963338</v>
      </c>
      <c r="AC3" s="7">
        <v>117.5008088093731</v>
      </c>
      <c r="AD3" s="7">
        <v>118.89398453480713</v>
      </c>
      <c r="AE3" s="7">
        <v>113.12393220169807</v>
      </c>
      <c r="AF3" s="7">
        <v>115.57370473918951</v>
      </c>
      <c r="AG3" s="7">
        <v>111.67814337489352</v>
      </c>
      <c r="AH3" s="7">
        <v>116.98183293637415</v>
      </c>
      <c r="AI3" s="7">
        <v>127.91354146372737</v>
      </c>
      <c r="AJ3" s="7">
        <v>134.39255478586963</v>
      </c>
    </row>
    <row r="4" spans="1:36" s="10" customFormat="1">
      <c r="A4" s="8" t="s">
        <v>36</v>
      </c>
      <c r="B4" s="8" t="s">
        <v>37</v>
      </c>
      <c r="C4" s="9">
        <v>19</v>
      </c>
      <c r="D4" s="7">
        <v>57.47028697774347</v>
      </c>
      <c r="E4" s="7">
        <v>58.789467809137619</v>
      </c>
      <c r="F4" s="7">
        <v>52.919954367271615</v>
      </c>
      <c r="G4" s="7">
        <v>52.407694351790354</v>
      </c>
      <c r="H4" s="7">
        <v>49.650792954265391</v>
      </c>
      <c r="I4" s="7">
        <v>51.556721022089732</v>
      </c>
      <c r="J4" s="7">
        <v>54.425272445939811</v>
      </c>
      <c r="K4" s="7">
        <v>54.503235327765196</v>
      </c>
      <c r="L4" s="7">
        <v>60.942408790663308</v>
      </c>
      <c r="M4" s="7">
        <v>65.789819888939221</v>
      </c>
      <c r="N4" s="7">
        <v>73.293140038073815</v>
      </c>
      <c r="O4" s="7">
        <v>80.085752241193887</v>
      </c>
      <c r="P4" s="7">
        <v>82.985621291007376</v>
      </c>
      <c r="Q4" s="7">
        <v>81.762637995750154</v>
      </c>
      <c r="R4" s="7">
        <v>86.693625263501801</v>
      </c>
      <c r="S4" s="7">
        <v>86.348002273232765</v>
      </c>
      <c r="T4" s="7">
        <v>94.463591912897186</v>
      </c>
      <c r="U4" s="7">
        <v>91.572697560741616</v>
      </c>
      <c r="V4" s="7">
        <v>81.472764172913458</v>
      </c>
      <c r="W4" s="7">
        <v>90.784251539153004</v>
      </c>
      <c r="X4" s="7">
        <v>100</v>
      </c>
      <c r="Y4" s="7">
        <v>100.45405055642055</v>
      </c>
      <c r="Z4" s="7">
        <v>103.41185146257195</v>
      </c>
      <c r="AA4" s="7">
        <v>98.516834449922229</v>
      </c>
      <c r="AB4" s="7">
        <v>95.5537691691177</v>
      </c>
      <c r="AC4" s="7">
        <v>98.872980772498224</v>
      </c>
      <c r="AD4" s="7">
        <v>101.35573296615132</v>
      </c>
      <c r="AE4" s="7">
        <v>105.31896307034516</v>
      </c>
      <c r="AF4" s="7">
        <v>108.400838649644</v>
      </c>
      <c r="AG4" s="7">
        <v>104.4702169520902</v>
      </c>
      <c r="AH4" s="7">
        <v>109.29857091091957</v>
      </c>
      <c r="AI4" s="7">
        <v>116.19945386941222</v>
      </c>
      <c r="AJ4" s="7">
        <v>118.27520168508812</v>
      </c>
    </row>
    <row r="5" spans="1:36" s="10" customFormat="1">
      <c r="A5" s="8" t="s">
        <v>38</v>
      </c>
      <c r="B5" s="8" t="s">
        <v>39</v>
      </c>
      <c r="C5" s="9">
        <v>20</v>
      </c>
      <c r="D5" s="7">
        <v>128.83381681828456</v>
      </c>
      <c r="E5" s="7">
        <v>127.78006649595568</v>
      </c>
      <c r="F5" s="7">
        <v>111.82050794361938</v>
      </c>
      <c r="G5" s="7">
        <v>109.40661509214206</v>
      </c>
      <c r="H5" s="7">
        <v>102.74338211270664</v>
      </c>
      <c r="I5" s="7">
        <v>104.35207993774431</v>
      </c>
      <c r="J5" s="7">
        <v>109.80899164980245</v>
      </c>
      <c r="K5" s="7">
        <v>109.19284351118395</v>
      </c>
      <c r="L5" s="7">
        <v>104.04689712911888</v>
      </c>
      <c r="M5" s="7">
        <v>98.893494428693856</v>
      </c>
      <c r="N5" s="7">
        <v>98.413135327879942</v>
      </c>
      <c r="O5" s="7">
        <v>97.077725994618262</v>
      </c>
      <c r="P5" s="7">
        <v>95.253336422945566</v>
      </c>
      <c r="Q5" s="7">
        <v>87.81100773558741</v>
      </c>
      <c r="R5" s="7">
        <v>88.136053076836831</v>
      </c>
      <c r="S5" s="7">
        <v>87.100243538248705</v>
      </c>
      <c r="T5" s="7">
        <v>88.869307901410423</v>
      </c>
      <c r="U5" s="7">
        <v>85.067570720174913</v>
      </c>
      <c r="V5" s="7">
        <v>77.369995403091124</v>
      </c>
      <c r="W5" s="7">
        <v>89.009556961172422</v>
      </c>
      <c r="X5" s="7">
        <v>100</v>
      </c>
      <c r="Y5" s="7">
        <v>103.29533021122094</v>
      </c>
      <c r="Z5" s="7">
        <v>106.36428836172071</v>
      </c>
      <c r="AA5" s="7">
        <v>104.78714974191658</v>
      </c>
      <c r="AB5" s="7">
        <v>103.97621720264742</v>
      </c>
      <c r="AC5" s="7">
        <v>109.48023901907401</v>
      </c>
      <c r="AD5" s="7">
        <v>114.31992909143918</v>
      </c>
      <c r="AE5" s="7">
        <v>113.46678229512651</v>
      </c>
      <c r="AF5" s="7">
        <v>112.95410728497448</v>
      </c>
      <c r="AG5" s="7">
        <v>107.1685218076214</v>
      </c>
      <c r="AH5" s="7">
        <v>113.96852803678333</v>
      </c>
      <c r="AI5" s="7">
        <v>122.60338565015323</v>
      </c>
      <c r="AJ5" s="7">
        <v>124.3929785460451</v>
      </c>
    </row>
    <row r="6" spans="1:36" s="10" customFormat="1">
      <c r="A6" s="8" t="s">
        <v>40</v>
      </c>
      <c r="B6" s="8" t="s">
        <v>41</v>
      </c>
      <c r="C6" s="9">
        <v>21</v>
      </c>
      <c r="D6" s="7">
        <v>157.02325927020803</v>
      </c>
      <c r="E6" s="7">
        <v>150.21446103534163</v>
      </c>
      <c r="F6" s="7">
        <v>153.86407273805438</v>
      </c>
      <c r="G6" s="7">
        <v>168.60962208068187</v>
      </c>
      <c r="H6" s="7">
        <v>159.08633694972607</v>
      </c>
      <c r="I6" s="7">
        <v>160.5673883716093</v>
      </c>
      <c r="J6" s="7">
        <v>163.35602325381663</v>
      </c>
      <c r="K6" s="7">
        <v>180.72464070921643</v>
      </c>
      <c r="L6" s="7">
        <v>154.76508707170751</v>
      </c>
      <c r="M6" s="7">
        <v>153.08230614029247</v>
      </c>
      <c r="N6" s="7">
        <v>145.7182624642349</v>
      </c>
      <c r="O6" s="7">
        <v>141.43547160900744</v>
      </c>
      <c r="P6" s="7">
        <v>115.23120361499622</v>
      </c>
      <c r="Q6" s="7">
        <v>103.73077160915712</v>
      </c>
      <c r="R6" s="7">
        <v>101.62342324878794</v>
      </c>
      <c r="S6" s="7">
        <v>97.928079801535446</v>
      </c>
      <c r="T6" s="7">
        <v>93.871418147121162</v>
      </c>
      <c r="U6" s="7">
        <v>86.594467364875953</v>
      </c>
      <c r="V6" s="7">
        <v>81.664619362239947</v>
      </c>
      <c r="W6" s="7">
        <v>96.191332360433307</v>
      </c>
      <c r="X6" s="7">
        <v>100</v>
      </c>
      <c r="Y6" s="7">
        <v>105.78324682965621</v>
      </c>
      <c r="Z6" s="7">
        <v>100.81235513489158</v>
      </c>
      <c r="AA6" s="7">
        <v>102.25247884513837</v>
      </c>
      <c r="AB6" s="7">
        <v>99.466423432949497</v>
      </c>
      <c r="AC6" s="7">
        <v>100.73067191346976</v>
      </c>
      <c r="AD6" s="7">
        <v>100.22975864176684</v>
      </c>
      <c r="AE6" s="7">
        <v>108.55480282084736</v>
      </c>
      <c r="AF6" s="7">
        <v>110.8604076252528</v>
      </c>
      <c r="AG6" s="7">
        <v>112.85260389200029</v>
      </c>
      <c r="AH6" s="7">
        <v>114.91061484668361</v>
      </c>
      <c r="AI6" s="7">
        <v>121.41473836527726</v>
      </c>
      <c r="AJ6" s="7">
        <v>118.61018058752568</v>
      </c>
    </row>
    <row r="7" spans="1:36" s="10" customFormat="1">
      <c r="A7" s="8" t="s">
        <v>42</v>
      </c>
      <c r="B7" s="8" t="s">
        <v>43</v>
      </c>
      <c r="C7" s="9">
        <v>22</v>
      </c>
      <c r="D7" s="7">
        <v>97.951418661189933</v>
      </c>
      <c r="E7" s="7">
        <v>100.24638018604537</v>
      </c>
      <c r="F7" s="7">
        <v>103.34361555959271</v>
      </c>
      <c r="G7" s="7">
        <v>98.990259118025847</v>
      </c>
      <c r="H7" s="7">
        <v>97.064738395106318</v>
      </c>
      <c r="I7" s="7">
        <v>93.953254451599534</v>
      </c>
      <c r="J7" s="7">
        <v>91.399692083730997</v>
      </c>
      <c r="K7" s="7">
        <v>94.951288039616841</v>
      </c>
      <c r="L7" s="7">
        <v>97.020928310222288</v>
      </c>
      <c r="M7" s="7">
        <v>93.877674431395903</v>
      </c>
      <c r="N7" s="7">
        <v>93.588679730951043</v>
      </c>
      <c r="O7" s="7">
        <v>93.223210673646648</v>
      </c>
      <c r="P7" s="7">
        <v>90.938409218424127</v>
      </c>
      <c r="Q7" s="7">
        <v>86.57605545343516</v>
      </c>
      <c r="R7" s="7">
        <v>86.887023740515147</v>
      </c>
      <c r="S7" s="7">
        <v>89.970799380742221</v>
      </c>
      <c r="T7" s="7">
        <v>85.164896701254946</v>
      </c>
      <c r="U7" s="7">
        <v>89.328702610877926</v>
      </c>
      <c r="V7" s="7">
        <v>86.497831565533161</v>
      </c>
      <c r="W7" s="7">
        <v>91.462941507276369</v>
      </c>
      <c r="X7" s="7">
        <v>100</v>
      </c>
      <c r="Y7" s="7">
        <v>99.719825903179313</v>
      </c>
      <c r="Z7" s="7">
        <v>100.04038296581174</v>
      </c>
      <c r="AA7" s="7">
        <v>101.71353690475344</v>
      </c>
      <c r="AB7" s="7">
        <v>103.72065034167446</v>
      </c>
      <c r="AC7" s="7">
        <v>103.81055469507608</v>
      </c>
      <c r="AD7" s="7">
        <v>108.68217150673838</v>
      </c>
      <c r="AE7" s="7">
        <v>106.61600629014174</v>
      </c>
      <c r="AF7" s="7">
        <v>108.04230056084893</v>
      </c>
      <c r="AG7" s="7">
        <v>96.032759710451401</v>
      </c>
      <c r="AH7" s="7">
        <v>102.78649470522112</v>
      </c>
      <c r="AI7" s="7">
        <v>106.25672594079131</v>
      </c>
      <c r="AJ7" s="7">
        <v>106.22908746757862</v>
      </c>
    </row>
    <row r="8" spans="1:36" s="10" customFormat="1">
      <c r="A8" s="8" t="s">
        <v>44</v>
      </c>
      <c r="B8" s="8" t="s">
        <v>45</v>
      </c>
      <c r="C8" s="9">
        <v>23</v>
      </c>
      <c r="D8" s="7">
        <v>26.948796155653191</v>
      </c>
      <c r="E8" s="7">
        <v>25.517903133225861</v>
      </c>
      <c r="F8" s="7">
        <v>22.300159580398176</v>
      </c>
      <c r="G8" s="7">
        <v>22.95057739570542</v>
      </c>
      <c r="H8" s="7">
        <v>24.925495209271251</v>
      </c>
      <c r="I8" s="7">
        <v>23.572877714361564</v>
      </c>
      <c r="J8" s="7">
        <v>25.1656310961699</v>
      </c>
      <c r="K8" s="7">
        <v>28.141409782507615</v>
      </c>
      <c r="L8" s="7">
        <v>31.484604808091703</v>
      </c>
      <c r="M8" s="7">
        <v>34.698273354543026</v>
      </c>
      <c r="N8" s="7">
        <v>38.424409812118085</v>
      </c>
      <c r="O8" s="7">
        <v>42.796811026292133</v>
      </c>
      <c r="P8" s="7">
        <v>44.930552434225568</v>
      </c>
      <c r="Q8" s="7">
        <v>49.291103946002949</v>
      </c>
      <c r="R8" s="7">
        <v>56.946428400603907</v>
      </c>
      <c r="S8" s="7">
        <v>63.678968487653123</v>
      </c>
      <c r="T8" s="7">
        <v>66.284855691174727</v>
      </c>
      <c r="U8" s="7">
        <v>81.558948341123156</v>
      </c>
      <c r="V8" s="7">
        <v>85.859011872288136</v>
      </c>
      <c r="W8" s="7">
        <v>92.02810525096362</v>
      </c>
      <c r="X8" s="7">
        <v>100</v>
      </c>
      <c r="Y8" s="7">
        <v>118.85868136339283</v>
      </c>
      <c r="Z8" s="7">
        <v>130.13509491912728</v>
      </c>
      <c r="AA8" s="7">
        <v>132.82753579329218</v>
      </c>
      <c r="AB8" s="7">
        <v>132.92662558555094</v>
      </c>
      <c r="AC8" s="7">
        <v>134.83982466286878</v>
      </c>
      <c r="AD8" s="7">
        <v>130.33674459869133</v>
      </c>
      <c r="AE8" s="7">
        <v>139.77818887232107</v>
      </c>
      <c r="AF8" s="7">
        <v>144.92188309870954</v>
      </c>
      <c r="AG8" s="7">
        <v>160.99240610352487</v>
      </c>
      <c r="AH8" s="7">
        <v>170.82688768341077</v>
      </c>
      <c r="AI8" s="7">
        <v>175.11895523192294</v>
      </c>
      <c r="AJ8" s="7">
        <v>195.91827063406336</v>
      </c>
    </row>
    <row r="9" spans="1:36" s="10" customFormat="1">
      <c r="A9" s="8" t="s">
        <v>46</v>
      </c>
      <c r="B9" s="8" t="s">
        <v>47</v>
      </c>
      <c r="C9" s="9">
        <v>24</v>
      </c>
      <c r="D9" s="7">
        <v>70.884532180410531</v>
      </c>
      <c r="E9" s="7">
        <v>57.808484695863186</v>
      </c>
      <c r="F9" s="7">
        <v>59.408833825548733</v>
      </c>
      <c r="G9" s="7">
        <v>54.322499381592259</v>
      </c>
      <c r="H9" s="7">
        <v>57.431864603377591</v>
      </c>
      <c r="I9" s="7">
        <v>64.839279946797348</v>
      </c>
      <c r="J9" s="7">
        <v>58.491167010560808</v>
      </c>
      <c r="K9" s="7">
        <v>67.104570524994173</v>
      </c>
      <c r="L9" s="7">
        <v>85.802729335088628</v>
      </c>
      <c r="M9" s="7">
        <v>87.319272147031981</v>
      </c>
      <c r="N9" s="7">
        <v>97.620303072706022</v>
      </c>
      <c r="O9" s="7">
        <v>107.65381689843447</v>
      </c>
      <c r="P9" s="7">
        <v>94.408988144329896</v>
      </c>
      <c r="Q9" s="7">
        <v>95.330423491438722</v>
      </c>
      <c r="R9" s="7">
        <v>104.36906340612654</v>
      </c>
      <c r="S9" s="7">
        <v>106.09627895103391</v>
      </c>
      <c r="T9" s="7">
        <v>105.31521582008605</v>
      </c>
      <c r="U9" s="7">
        <v>103.72080439192011</v>
      </c>
      <c r="V9" s="7">
        <v>98.10703058613943</v>
      </c>
      <c r="W9" s="7">
        <v>102.81365950282888</v>
      </c>
      <c r="X9" s="7">
        <v>100</v>
      </c>
      <c r="Y9" s="7">
        <v>104.8353796819853</v>
      </c>
      <c r="Z9" s="7">
        <v>125.99246986901716</v>
      </c>
      <c r="AA9" s="7">
        <v>123.82446468619651</v>
      </c>
      <c r="AB9" s="7">
        <v>120.45667686588995</v>
      </c>
      <c r="AC9" s="7">
        <v>127.2324287374617</v>
      </c>
      <c r="AD9" s="7">
        <v>123.97905261402184</v>
      </c>
      <c r="AE9" s="7">
        <v>134.5986887177063</v>
      </c>
      <c r="AF9" s="7">
        <v>138.5577620587496</v>
      </c>
      <c r="AG9" s="7">
        <v>141.64885825162972</v>
      </c>
      <c r="AH9" s="7">
        <v>137.23805236290752</v>
      </c>
      <c r="AI9" s="7">
        <v>139.77683629073655</v>
      </c>
      <c r="AJ9" s="7">
        <v>146.09287836618446</v>
      </c>
    </row>
    <row r="10" spans="1:36" s="10" customFormat="1">
      <c r="A10" s="8" t="s">
        <v>48</v>
      </c>
      <c r="B10" s="8" t="s">
        <v>49</v>
      </c>
      <c r="C10" s="9">
        <v>25</v>
      </c>
      <c r="D10" s="7">
        <v>1704.7515533998851</v>
      </c>
      <c r="E10" s="7">
        <v>1696.6424214467111</v>
      </c>
      <c r="F10" s="7">
        <v>1593.8213886114561</v>
      </c>
      <c r="G10" s="7">
        <v>1328.9022467566933</v>
      </c>
      <c r="H10" s="7">
        <v>1069.71426686633</v>
      </c>
      <c r="I10" s="7">
        <v>982.78786100217292</v>
      </c>
      <c r="J10" s="7">
        <v>1027.065611968042</v>
      </c>
      <c r="K10" s="7">
        <v>1010.8557965302105</v>
      </c>
      <c r="L10" s="7">
        <v>1250.1917059979023</v>
      </c>
      <c r="M10" s="7">
        <v>988.80554084613163</v>
      </c>
      <c r="N10" s="7">
        <v>1124.0751817189469</v>
      </c>
      <c r="O10" s="7">
        <v>956.60867543933682</v>
      </c>
      <c r="P10" s="7">
        <v>836.63198543066142</v>
      </c>
      <c r="Q10" s="7">
        <v>572.75207858454723</v>
      </c>
      <c r="R10" s="7">
        <v>424.88968689744502</v>
      </c>
      <c r="S10" s="7">
        <v>253.53341654156654</v>
      </c>
      <c r="T10" s="7">
        <v>405.88643824832371</v>
      </c>
      <c r="U10" s="7">
        <v>356.15180008560515</v>
      </c>
      <c r="V10" s="7">
        <v>151.57019210448956</v>
      </c>
      <c r="W10" s="7">
        <v>111.91551304286432</v>
      </c>
      <c r="X10" s="7">
        <v>100</v>
      </c>
      <c r="Y10" s="7">
        <v>85.455672190983805</v>
      </c>
      <c r="Z10" s="7">
        <v>72.586206239512862</v>
      </c>
      <c r="AA10" s="7">
        <v>61.740508329529085</v>
      </c>
      <c r="AB10" s="7">
        <v>54.434659885060519</v>
      </c>
      <c r="AC10" s="7">
        <v>50.442723459058868</v>
      </c>
      <c r="AD10" s="7">
        <v>47.391996303771641</v>
      </c>
      <c r="AE10" s="7">
        <v>41.121983056437379</v>
      </c>
      <c r="AF10" s="7">
        <v>37.784868718572532</v>
      </c>
      <c r="AG10" s="7">
        <v>33.607507401915107</v>
      </c>
      <c r="AH10" s="7">
        <v>29.15598704199186</v>
      </c>
      <c r="AI10" s="7">
        <v>26.439673825773589</v>
      </c>
      <c r="AJ10" s="7">
        <v>23.44540083159561</v>
      </c>
    </row>
    <row r="11" spans="1:36" s="10" customFormat="1">
      <c r="A11" s="8" t="s">
        <v>50</v>
      </c>
      <c r="B11" s="8" t="s">
        <v>51</v>
      </c>
      <c r="C11" s="9">
        <v>26</v>
      </c>
      <c r="D11" s="7">
        <v>85.817741212135374</v>
      </c>
      <c r="E11" s="7">
        <v>84.333508553854998</v>
      </c>
      <c r="F11" s="7">
        <v>78.287554826829194</v>
      </c>
      <c r="G11" s="7">
        <v>76.610679924859895</v>
      </c>
      <c r="H11" s="7">
        <v>81.57009940366828</v>
      </c>
      <c r="I11" s="7">
        <v>87.005008751222931</v>
      </c>
      <c r="J11" s="7">
        <v>94.335537921068052</v>
      </c>
      <c r="K11" s="7">
        <v>104.94968898996457</v>
      </c>
      <c r="L11" s="7">
        <v>118.34848412956012</v>
      </c>
      <c r="M11" s="7">
        <v>120.92777267285126</v>
      </c>
      <c r="N11" s="7">
        <v>132.8727864771304</v>
      </c>
      <c r="O11" s="7">
        <v>149.28108633060299</v>
      </c>
      <c r="P11" s="7">
        <v>159.27155227941972</v>
      </c>
      <c r="Q11" s="7">
        <v>154.47171006716459</v>
      </c>
      <c r="R11" s="7">
        <v>155.46655178367118</v>
      </c>
      <c r="S11" s="7">
        <v>149.66781735323323</v>
      </c>
      <c r="T11" s="7">
        <v>152.09334273698352</v>
      </c>
      <c r="U11" s="7">
        <v>150.81036218152789</v>
      </c>
      <c r="V11" s="7">
        <v>117.71305096933141</v>
      </c>
      <c r="W11" s="7">
        <v>106.61622623233428</v>
      </c>
      <c r="X11" s="7">
        <v>100</v>
      </c>
      <c r="Y11" s="7">
        <v>86.692345046328839</v>
      </c>
      <c r="Z11" s="7">
        <v>90.903905536941849</v>
      </c>
      <c r="AA11" s="7">
        <v>87.293576608975485</v>
      </c>
      <c r="AB11" s="7">
        <v>77.150014192804662</v>
      </c>
      <c r="AC11" s="7">
        <v>74.839848776339736</v>
      </c>
      <c r="AD11" s="7">
        <v>75.879770767972616</v>
      </c>
      <c r="AE11" s="7">
        <v>69.712894931521959</v>
      </c>
      <c r="AF11" s="7">
        <v>69.754624343018264</v>
      </c>
      <c r="AG11" s="7">
        <v>65.663541201565508</v>
      </c>
      <c r="AH11" s="7">
        <v>63.228336431422726</v>
      </c>
      <c r="AI11" s="7">
        <v>65.138250505950779</v>
      </c>
      <c r="AJ11" s="7">
        <v>65.281884982856582</v>
      </c>
    </row>
    <row r="12" spans="1:36" s="10" customFormat="1">
      <c r="A12" s="8" t="s">
        <v>52</v>
      </c>
      <c r="B12" s="8" t="s">
        <v>53</v>
      </c>
      <c r="C12" s="9">
        <v>27</v>
      </c>
      <c r="D12" s="7">
        <v>218.23229059203476</v>
      </c>
      <c r="E12" s="7">
        <v>209.07652160286813</v>
      </c>
      <c r="F12" s="7">
        <v>195.64303171175382</v>
      </c>
      <c r="G12" s="7">
        <v>182.85000361370527</v>
      </c>
      <c r="H12" s="7">
        <v>170.1074255637167</v>
      </c>
      <c r="I12" s="7">
        <v>156.67525108208574</v>
      </c>
      <c r="J12" s="7">
        <v>148.95097289362752</v>
      </c>
      <c r="K12" s="7">
        <v>145.37915413586958</v>
      </c>
      <c r="L12" s="7">
        <v>139.06787056584577</v>
      </c>
      <c r="M12" s="7">
        <v>134.67515539166791</v>
      </c>
      <c r="N12" s="7">
        <v>132.41047904745039</v>
      </c>
      <c r="O12" s="7">
        <v>129.05234239661797</v>
      </c>
      <c r="P12" s="7">
        <v>125.21694978397898</v>
      </c>
      <c r="Q12" s="7">
        <v>117.19032853204851</v>
      </c>
      <c r="R12" s="7">
        <v>112.0750395670844</v>
      </c>
      <c r="S12" s="7">
        <v>110.60872425601079</v>
      </c>
      <c r="T12" s="7">
        <v>116.88695696621771</v>
      </c>
      <c r="U12" s="7">
        <v>115.38867765885547</v>
      </c>
      <c r="V12" s="7">
        <v>100.66641380245275</v>
      </c>
      <c r="W12" s="7">
        <v>90.87394906780311</v>
      </c>
      <c r="X12" s="7">
        <v>100</v>
      </c>
      <c r="Y12" s="7">
        <v>106.48654883212316</v>
      </c>
      <c r="Z12" s="7">
        <v>108.98062955355081</v>
      </c>
      <c r="AA12" s="7">
        <v>102.49842565779521</v>
      </c>
      <c r="AB12" s="7">
        <v>97.723172759289398</v>
      </c>
      <c r="AC12" s="7">
        <v>99.855649989601588</v>
      </c>
      <c r="AD12" s="7">
        <v>99.411274567950457</v>
      </c>
      <c r="AE12" s="7">
        <v>101.96501004295069</v>
      </c>
      <c r="AF12" s="7">
        <v>100.02055422189879</v>
      </c>
      <c r="AG12" s="7">
        <v>87.711371917612482</v>
      </c>
      <c r="AH12" s="7">
        <v>87.159230487589127</v>
      </c>
      <c r="AI12" s="7">
        <v>94.097203433088126</v>
      </c>
      <c r="AJ12" s="7">
        <v>99.642831902220124</v>
      </c>
    </row>
    <row r="13" spans="1:36" s="10" customFormat="1">
      <c r="A13" s="8" t="s">
        <v>54</v>
      </c>
      <c r="B13" s="8" t="s">
        <v>55</v>
      </c>
      <c r="C13" s="9">
        <v>28</v>
      </c>
      <c r="D13" s="7">
        <v>144.08608687299065</v>
      </c>
      <c r="E13" s="7">
        <v>143.51243756696616</v>
      </c>
      <c r="F13" s="7">
        <v>144.26236637998866</v>
      </c>
      <c r="G13" s="7">
        <v>141.29513856940207</v>
      </c>
      <c r="H13" s="7">
        <v>135.71453165031281</v>
      </c>
      <c r="I13" s="7">
        <v>125.28970425219615</v>
      </c>
      <c r="J13" s="7">
        <v>119.36892674600199</v>
      </c>
      <c r="K13" s="7">
        <v>121.64167091848901</v>
      </c>
      <c r="L13" s="7">
        <v>115.61036793246542</v>
      </c>
      <c r="M13" s="7">
        <v>113.28066333518501</v>
      </c>
      <c r="N13" s="7">
        <v>110.53779950868226</v>
      </c>
      <c r="O13" s="7">
        <v>104.46341152742687</v>
      </c>
      <c r="P13" s="7">
        <v>114.96669674083049</v>
      </c>
      <c r="Q13" s="7">
        <v>115.0679714259979</v>
      </c>
      <c r="R13" s="7">
        <v>117.72562357715606</v>
      </c>
      <c r="S13" s="7">
        <v>111.27563349245908</v>
      </c>
      <c r="T13" s="7">
        <v>113.0643980328919</v>
      </c>
      <c r="U13" s="7">
        <v>107.2380202227597</v>
      </c>
      <c r="V13" s="7">
        <v>97.034397642328955</v>
      </c>
      <c r="W13" s="7">
        <v>99.757678414802569</v>
      </c>
      <c r="X13" s="7">
        <v>100</v>
      </c>
      <c r="Y13" s="7">
        <v>101.10383426268812</v>
      </c>
      <c r="Z13" s="7">
        <v>99.207768417682772</v>
      </c>
      <c r="AA13" s="7">
        <v>91.553937796907874</v>
      </c>
      <c r="AB13" s="7">
        <v>87.985714708797772</v>
      </c>
      <c r="AC13" s="7">
        <v>89.580676328475519</v>
      </c>
      <c r="AD13" s="7">
        <v>87.322987772323316</v>
      </c>
      <c r="AE13" s="7">
        <v>88.559629945109606</v>
      </c>
      <c r="AF13" s="7">
        <v>89.622400265764526</v>
      </c>
      <c r="AG13" s="7">
        <v>82.534283661367851</v>
      </c>
      <c r="AH13" s="7">
        <v>77.97173436638316</v>
      </c>
      <c r="AI13" s="7">
        <v>89.865003994265223</v>
      </c>
      <c r="AJ13" s="7">
        <v>91.432607581387899</v>
      </c>
    </row>
    <row r="14" spans="1:36" s="10" customFormat="1">
      <c r="A14" s="8" t="s">
        <v>56</v>
      </c>
      <c r="B14" s="8" t="s">
        <v>57</v>
      </c>
      <c r="C14" s="9">
        <v>29</v>
      </c>
      <c r="D14" s="7">
        <v>105.85848710932801</v>
      </c>
      <c r="E14" s="7">
        <v>112.36991287026463</v>
      </c>
      <c r="F14" s="7">
        <v>117.16539984297079</v>
      </c>
      <c r="G14" s="7">
        <v>126.56121114623851</v>
      </c>
      <c r="H14" s="7">
        <v>132.17749313186499</v>
      </c>
      <c r="I14" s="7">
        <v>142.05414261924241</v>
      </c>
      <c r="J14" s="7">
        <v>135.30287589170115</v>
      </c>
      <c r="K14" s="7">
        <v>138.78304379432126</v>
      </c>
      <c r="L14" s="7">
        <v>141.40617884453312</v>
      </c>
      <c r="M14" s="7">
        <v>141.929161263569</v>
      </c>
      <c r="N14" s="7">
        <v>148.4618005813947</v>
      </c>
      <c r="O14" s="7">
        <v>146.95460152936857</v>
      </c>
      <c r="P14" s="7">
        <v>146.88174577066164</v>
      </c>
      <c r="Q14" s="7">
        <v>145.0861077951798</v>
      </c>
      <c r="R14" s="7">
        <v>142.68492781585681</v>
      </c>
      <c r="S14" s="7">
        <v>139.84086287306144</v>
      </c>
      <c r="T14" s="7">
        <v>145.70297381161208</v>
      </c>
      <c r="U14" s="7">
        <v>140.47520624209352</v>
      </c>
      <c r="V14" s="7">
        <v>114.35249548752155</v>
      </c>
      <c r="W14" s="7">
        <v>108.95375144041724</v>
      </c>
      <c r="X14" s="7">
        <v>100</v>
      </c>
      <c r="Y14" s="7">
        <v>85.970687234921215</v>
      </c>
      <c r="Z14" s="7">
        <v>81.496383361625163</v>
      </c>
      <c r="AA14" s="7">
        <v>84.196892734226125</v>
      </c>
      <c r="AB14" s="7">
        <v>77.76675836444231</v>
      </c>
      <c r="AC14" s="7">
        <v>78.718745177665298</v>
      </c>
      <c r="AD14" s="7">
        <v>78.205402334733805</v>
      </c>
      <c r="AE14" s="7">
        <v>75.735160869282709</v>
      </c>
      <c r="AF14" s="7">
        <v>71.916997956799662</v>
      </c>
      <c r="AG14" s="7">
        <v>67.850423903046362</v>
      </c>
      <c r="AH14" s="7">
        <v>61.096566055461579</v>
      </c>
      <c r="AI14" s="7">
        <v>61.329048765004835</v>
      </c>
      <c r="AJ14" s="7">
        <v>64.395878751207064</v>
      </c>
    </row>
    <row r="15" spans="1:36" s="10" customFormat="1">
      <c r="A15" s="8" t="s">
        <v>58</v>
      </c>
      <c r="B15" s="8" t="s">
        <v>59</v>
      </c>
      <c r="C15" s="9">
        <v>30</v>
      </c>
      <c r="D15" s="7">
        <v>158.19044494641935</v>
      </c>
      <c r="E15" s="7">
        <v>150.57674609556062</v>
      </c>
      <c r="F15" s="7">
        <v>135.89630111065603</v>
      </c>
      <c r="G15" s="7">
        <v>135.24441863752969</v>
      </c>
      <c r="H15" s="7">
        <v>130.34336692408363</v>
      </c>
      <c r="I15" s="7">
        <v>122.68449024516667</v>
      </c>
      <c r="J15" s="7">
        <v>125.03451348368621</v>
      </c>
      <c r="K15" s="7">
        <v>122.09397097825637</v>
      </c>
      <c r="L15" s="7">
        <v>116.16660232640274</v>
      </c>
      <c r="M15" s="7">
        <v>114.56968991525463</v>
      </c>
      <c r="N15" s="7">
        <v>113.33918282255073</v>
      </c>
      <c r="O15" s="7">
        <v>114.49710508207846</v>
      </c>
      <c r="P15" s="7">
        <v>120.70642042944127</v>
      </c>
      <c r="Q15" s="7">
        <v>118.62571849668232</v>
      </c>
      <c r="R15" s="7">
        <v>119.97604705401619</v>
      </c>
      <c r="S15" s="7">
        <v>119.61642763219152</v>
      </c>
      <c r="T15" s="7">
        <v>116.11800023340079</v>
      </c>
      <c r="U15" s="7">
        <v>112.95855953952261</v>
      </c>
      <c r="V15" s="7">
        <v>107.70904533653496</v>
      </c>
      <c r="W15" s="7">
        <v>112.4340200964818</v>
      </c>
      <c r="X15" s="7">
        <v>100</v>
      </c>
      <c r="Y15" s="7">
        <v>96.899712784701649</v>
      </c>
      <c r="Z15" s="7">
        <v>102.52197799054872</v>
      </c>
      <c r="AA15" s="7">
        <v>101.04044129985496</v>
      </c>
      <c r="AB15" s="7">
        <v>90.582522842992205</v>
      </c>
      <c r="AC15" s="7">
        <v>91.440543315652448</v>
      </c>
      <c r="AD15" s="7">
        <v>87.896457592328915</v>
      </c>
      <c r="AE15" s="7">
        <v>92.733783358804402</v>
      </c>
      <c r="AF15" s="7">
        <v>92.89541679218442</v>
      </c>
      <c r="AG15" s="7">
        <v>101.084619033317</v>
      </c>
      <c r="AH15" s="7">
        <v>98.535292639106515</v>
      </c>
      <c r="AI15" s="7">
        <v>103.08666653040545</v>
      </c>
      <c r="AJ15" s="7">
        <v>108.16010962353285</v>
      </c>
    </row>
    <row r="16" spans="1:36" s="10" customFormat="1" ht="13">
      <c r="A16" s="13" t="s">
        <v>128</v>
      </c>
      <c r="E16" s="10">
        <v>0.13746849299406577</v>
      </c>
      <c r="F16" s="10">
        <v>0.13451771983397781</v>
      </c>
      <c r="G16" s="10">
        <v>0.14133742784620046</v>
      </c>
      <c r="H16" s="10">
        <v>0.14199134992919604</v>
      </c>
      <c r="I16" s="10">
        <v>0.13735364389899063</v>
      </c>
      <c r="J16" s="10">
        <v>0.1284755683523427</v>
      </c>
      <c r="K16" s="10">
        <v>0.12492673053816766</v>
      </c>
      <c r="L16" s="10">
        <v>0.13066512737009939</v>
      </c>
      <c r="M16" s="10">
        <v>0.14158727406799043</v>
      </c>
      <c r="N16" s="10">
        <v>0.16775016909569038</v>
      </c>
      <c r="O16" s="10">
        <v>0.19383178942143492</v>
      </c>
      <c r="P16" s="10">
        <v>0.19566684748416882</v>
      </c>
      <c r="Q16" s="10">
        <v>0.19088883817024604</v>
      </c>
      <c r="R16" s="10">
        <v>0.18766645464641252</v>
      </c>
      <c r="S16" s="10">
        <v>0.18356872306433167</v>
      </c>
      <c r="T16" s="10">
        <v>0.18485900212193429</v>
      </c>
      <c r="U16" s="10">
        <v>0.18676141496730086</v>
      </c>
      <c r="V16" s="10">
        <v>0.17562953001219539</v>
      </c>
      <c r="W16" s="10">
        <v>0.1542073127477481</v>
      </c>
      <c r="X16" s="10">
        <v>0.13887489839496986</v>
      </c>
      <c r="Y16" s="10">
        <v>0.13298994377994305</v>
      </c>
      <c r="Z16" s="10">
        <v>0.13125781666131964</v>
      </c>
      <c r="AA16" s="10">
        <v>0.13688764821985583</v>
      </c>
      <c r="AB16" s="10">
        <v>0.1439627457247098</v>
      </c>
      <c r="AC16" s="10">
        <v>0.14241596576670179</v>
      </c>
      <c r="AD16" s="10">
        <v>0.13848265375948976</v>
      </c>
      <c r="AE16" s="10">
        <v>0.13486540521853682</v>
      </c>
      <c r="AF16" s="10">
        <v>0.12916343580218681</v>
      </c>
      <c r="AG16" s="10">
        <v>0.12546846699305747</v>
      </c>
      <c r="AH16" s="10">
        <v>0.12237831365776308</v>
      </c>
      <c r="AI16" s="10">
        <v>0.1162296547462608</v>
      </c>
      <c r="AJ16" s="10">
        <v>0.11125868269511879</v>
      </c>
    </row>
    <row r="17" spans="1:57" s="10" customFormat="1" ht="13">
      <c r="A17" s="13" t="s">
        <v>129</v>
      </c>
      <c r="E17" s="10">
        <v>9.6982111130248863E-3</v>
      </c>
      <c r="F17" s="10">
        <v>9.2574123960274153E-3</v>
      </c>
      <c r="G17" s="10">
        <v>9.2603909735847721E-3</v>
      </c>
      <c r="H17" s="10">
        <v>8.8393249447684449E-3</v>
      </c>
      <c r="I17" s="10">
        <v>8.2034741811524668E-3</v>
      </c>
      <c r="J17" s="10">
        <v>8.0119519688970926E-3</v>
      </c>
      <c r="K17" s="10">
        <v>7.713598322582102E-3</v>
      </c>
      <c r="L17" s="10">
        <v>7.158155888272023E-3</v>
      </c>
      <c r="M17" s="10">
        <v>6.9928408683236926E-3</v>
      </c>
      <c r="N17" s="10">
        <v>7.5946891342348818E-3</v>
      </c>
      <c r="O17" s="10">
        <v>8.073820339732132E-3</v>
      </c>
      <c r="P17" s="10">
        <v>7.9177731445754657E-3</v>
      </c>
      <c r="Q17" s="10">
        <v>7.8256033034277035E-3</v>
      </c>
      <c r="R17" s="10">
        <v>7.9928698038080892E-3</v>
      </c>
      <c r="S17" s="10">
        <v>8.0139721830681625E-3</v>
      </c>
      <c r="T17" s="10">
        <v>7.5620249037424807E-3</v>
      </c>
      <c r="U17" s="10">
        <v>7.0244623208814859E-3</v>
      </c>
      <c r="V17" s="10">
        <v>6.363087934169424E-3</v>
      </c>
      <c r="W17" s="10">
        <v>6.5557954348496317E-3</v>
      </c>
      <c r="X17" s="10">
        <v>7.4843741867909709E-3</v>
      </c>
      <c r="Y17" s="10">
        <v>7.6169471198902017E-3</v>
      </c>
      <c r="Z17" s="10">
        <v>7.3267820357688345E-3</v>
      </c>
      <c r="AA17" s="10">
        <v>7.220581135856349E-3</v>
      </c>
      <c r="AB17" s="10">
        <v>7.0474116625268762E-3</v>
      </c>
      <c r="AC17" s="10">
        <v>6.8424422418466267E-3</v>
      </c>
      <c r="AD17" s="10">
        <v>6.8885028303621778E-3</v>
      </c>
      <c r="AE17" s="10">
        <v>6.8417328296423736E-3</v>
      </c>
      <c r="AF17" s="10">
        <v>6.8071921996794458E-3</v>
      </c>
      <c r="AG17" s="10">
        <v>6.8015088336670863E-3</v>
      </c>
      <c r="AH17" s="10">
        <v>7.0065979384148942E-3</v>
      </c>
      <c r="AI17" s="10">
        <v>7.3688898221371786E-3</v>
      </c>
      <c r="AJ17" s="10">
        <v>7.628613935418263E-3</v>
      </c>
    </row>
    <row r="18" spans="1:57" s="10" customFormat="1" ht="13">
      <c r="A18" s="13" t="s">
        <v>130</v>
      </c>
      <c r="E18" s="10">
        <v>0.10233800051881999</v>
      </c>
      <c r="F18" s="10">
        <v>0.10273386479975012</v>
      </c>
      <c r="G18" s="10">
        <v>9.9467860692643073E-2</v>
      </c>
      <c r="H18" s="10">
        <v>9.9617345660962392E-2</v>
      </c>
      <c r="I18" s="10">
        <v>0.10008939334944889</v>
      </c>
      <c r="J18" s="10">
        <v>0.10014319805350927</v>
      </c>
      <c r="K18" s="10">
        <v>0.10249519128436729</v>
      </c>
      <c r="L18" s="10">
        <v>0.10073998336687107</v>
      </c>
      <c r="M18" s="10">
        <v>9.2054053312442541E-2</v>
      </c>
      <c r="N18" s="10">
        <v>8.1496617009177014E-2</v>
      </c>
      <c r="O18" s="10">
        <v>7.3276305239669492E-2</v>
      </c>
      <c r="P18" s="10">
        <v>6.7743497650126078E-2</v>
      </c>
      <c r="Q18" s="10">
        <v>6.4041121151082042E-2</v>
      </c>
      <c r="R18" s="10">
        <v>6.1203828033358894E-2</v>
      </c>
      <c r="S18" s="10">
        <v>5.8270010847843431E-2</v>
      </c>
      <c r="T18" s="10">
        <v>5.3960339527622775E-2</v>
      </c>
      <c r="U18" s="10">
        <v>4.8997616525675101E-2</v>
      </c>
      <c r="V18" s="10">
        <v>4.5671518462371857E-2</v>
      </c>
      <c r="W18" s="10">
        <v>4.6833581980255258E-2</v>
      </c>
      <c r="X18" s="10">
        <v>5.1598426041282806E-2</v>
      </c>
      <c r="Y18" s="10">
        <v>5.2988551083446737E-2</v>
      </c>
      <c r="Z18" s="10">
        <v>4.9918801001554977E-2</v>
      </c>
      <c r="AA18" s="10">
        <v>4.6564981357058798E-2</v>
      </c>
      <c r="AB18" s="10">
        <v>4.4786020100112761E-2</v>
      </c>
      <c r="AC18" s="10">
        <v>4.4335155509621881E-2</v>
      </c>
      <c r="AD18" s="10">
        <v>4.3927480401942734E-2</v>
      </c>
      <c r="AE18" s="10">
        <v>4.3568330649926906E-2</v>
      </c>
      <c r="AF18" s="10">
        <v>4.3597026385792145E-2</v>
      </c>
      <c r="AG18" s="10">
        <v>4.4585898467258786E-2</v>
      </c>
      <c r="AH18" s="10">
        <v>4.6736265476521786E-2</v>
      </c>
      <c r="AI18" s="10">
        <v>4.9456859235375072E-2</v>
      </c>
      <c r="AJ18" s="10">
        <v>5.2126014743742843E-2</v>
      </c>
    </row>
    <row r="19" spans="1:57" s="10" customFormat="1" ht="13">
      <c r="A19" s="13" t="s">
        <v>131</v>
      </c>
      <c r="E19" s="10">
        <v>0.12128197488506309</v>
      </c>
      <c r="F19" s="10">
        <v>0.1214664780886457</v>
      </c>
      <c r="G19" s="10">
        <v>0.11784398164698745</v>
      </c>
      <c r="H19" s="10">
        <v>0.11797633545200564</v>
      </c>
      <c r="I19" s="10">
        <v>0.11830029848662241</v>
      </c>
      <c r="J19" s="10">
        <v>0.11831688054770947</v>
      </c>
      <c r="K19" s="10">
        <v>0.12087085924340273</v>
      </c>
      <c r="L19" s="10">
        <v>0.11867176140450475</v>
      </c>
      <c r="M19" s="10">
        <v>0.10890170808464822</v>
      </c>
      <c r="N19" s="10">
        <v>9.7576249035157964E-2</v>
      </c>
      <c r="O19" s="10">
        <v>8.8871870506706946E-2</v>
      </c>
      <c r="P19" s="10">
        <v>8.270809683674267E-2</v>
      </c>
      <c r="Q19" s="10">
        <v>7.8668524022877731E-2</v>
      </c>
      <c r="R19" s="10">
        <v>7.5875743739796803E-2</v>
      </c>
      <c r="S19" s="10">
        <v>7.4589328632585758E-2</v>
      </c>
      <c r="T19" s="10">
        <v>7.1455707399698684E-2</v>
      </c>
      <c r="U19" s="10">
        <v>6.5701920530255642E-2</v>
      </c>
      <c r="V19" s="10">
        <v>6.128049245790234E-2</v>
      </c>
      <c r="W19" s="10">
        <v>6.2041228600759217E-2</v>
      </c>
      <c r="X19" s="10">
        <v>6.7497975241811586E-2</v>
      </c>
      <c r="Y19" s="10">
        <v>6.9197550914304629E-2</v>
      </c>
      <c r="Z19" s="10">
        <v>6.5549918364853049E-2</v>
      </c>
      <c r="AA19" s="10">
        <v>6.1554667363723871E-2</v>
      </c>
      <c r="AB19" s="10">
        <v>5.9502329780342075E-2</v>
      </c>
      <c r="AC19" s="10">
        <v>5.8901459896879962E-2</v>
      </c>
      <c r="AD19" s="10">
        <v>5.8405607514912167E-2</v>
      </c>
      <c r="AE19" s="10">
        <v>5.7752186621488365E-2</v>
      </c>
      <c r="AF19" s="10">
        <v>5.7460622827357574E-2</v>
      </c>
      <c r="AG19" s="10">
        <v>5.74126536394063E-2</v>
      </c>
      <c r="AH19" s="10">
        <v>5.9143848212216132E-2</v>
      </c>
      <c r="AI19" s="10">
        <v>6.2202015057475496E-2</v>
      </c>
      <c r="AJ19" s="10">
        <v>6.4394389123245979E-2</v>
      </c>
    </row>
    <row r="20" spans="1:57" s="10" customFormat="1" ht="13">
      <c r="A20" s="13" t="s">
        <v>132</v>
      </c>
      <c r="E20" s="10">
        <v>3.2986475237498612E-2</v>
      </c>
      <c r="F20" s="10">
        <v>3.453890068867671E-2</v>
      </c>
      <c r="G20" s="10">
        <v>3.5965830296676778E-2</v>
      </c>
      <c r="H20" s="10">
        <v>3.6177394414509095E-2</v>
      </c>
      <c r="I20" s="10">
        <v>3.616434353402552E-2</v>
      </c>
      <c r="J20" s="10">
        <v>3.8895912341141217E-2</v>
      </c>
      <c r="K20" s="10">
        <v>4.0788942390224014E-2</v>
      </c>
      <c r="L20" s="10">
        <v>4.0317099718512855E-2</v>
      </c>
      <c r="M20" s="10">
        <v>4.1500607956585334E-2</v>
      </c>
      <c r="N20" s="10">
        <v>4.2170883434150083E-2</v>
      </c>
      <c r="O20" s="10">
        <v>4.3018127796144522E-2</v>
      </c>
      <c r="P20" s="10">
        <v>4.4415112097352993E-2</v>
      </c>
      <c r="Q20" s="10">
        <v>4.3954296593739173E-2</v>
      </c>
      <c r="R20" s="10">
        <v>4.34962699588054E-2</v>
      </c>
      <c r="S20" s="10">
        <v>4.3534607272751387E-2</v>
      </c>
      <c r="T20" s="10">
        <v>4.3164843976651289E-2</v>
      </c>
      <c r="U20" s="10">
        <v>4.2199770975708442E-2</v>
      </c>
      <c r="V20" s="10">
        <v>3.9491668073363649E-2</v>
      </c>
      <c r="W20" s="10">
        <v>4.0367141265291437E-2</v>
      </c>
      <c r="X20" s="10">
        <v>4.4683446220037323E-2</v>
      </c>
      <c r="Y20" s="10">
        <v>4.5829876449616155E-2</v>
      </c>
      <c r="Z20" s="10">
        <v>4.5369345154597548E-2</v>
      </c>
      <c r="AA20" s="10">
        <v>4.4103222181971491E-2</v>
      </c>
      <c r="AB20" s="10">
        <v>4.1959097368343759E-2</v>
      </c>
      <c r="AC20" s="10">
        <v>4.0496208363893275E-2</v>
      </c>
      <c r="AD20" s="10">
        <v>3.9844529824755587E-2</v>
      </c>
      <c r="AE20" s="10">
        <v>3.9513171790513085E-2</v>
      </c>
      <c r="AF20" s="10">
        <v>3.9635375298894437E-2</v>
      </c>
      <c r="AG20" s="10">
        <v>4.0166182679893428E-2</v>
      </c>
      <c r="AH20" s="10">
        <v>4.002437805660352E-2</v>
      </c>
      <c r="AI20" s="10">
        <v>3.9675931871866951E-2</v>
      </c>
      <c r="AJ20" s="10">
        <v>3.9668187005439448E-2</v>
      </c>
    </row>
    <row r="21" spans="1:57" s="10" customFormat="1" ht="13">
      <c r="A21" s="13" t="s">
        <v>133</v>
      </c>
      <c r="E21" s="10">
        <v>0.12488271718822155</v>
      </c>
      <c r="F21" s="10">
        <v>0.12795867449756468</v>
      </c>
      <c r="G21" s="10">
        <v>0.12021231280317612</v>
      </c>
      <c r="H21" s="10">
        <v>0.11191406505423163</v>
      </c>
      <c r="I21" s="10">
        <v>0.10362835176966585</v>
      </c>
      <c r="J21" s="10">
        <v>9.8725130581486908E-2</v>
      </c>
      <c r="K21" s="10">
        <v>9.6257516395009415E-2</v>
      </c>
      <c r="L21" s="10">
        <v>9.0839203578259337E-2</v>
      </c>
      <c r="M21" s="10">
        <v>8.8049105855217399E-2</v>
      </c>
      <c r="N21" s="10">
        <v>8.3770386844195271E-2</v>
      </c>
      <c r="O21" s="10">
        <v>7.8683389401546761E-2</v>
      </c>
      <c r="P21" s="10">
        <v>7.7297982007092342E-2</v>
      </c>
      <c r="Q21" s="10">
        <v>7.6788288973893976E-2</v>
      </c>
      <c r="R21" s="10">
        <v>7.6280465721358173E-2</v>
      </c>
      <c r="S21" s="10">
        <v>7.5177940030122264E-2</v>
      </c>
      <c r="T21" s="10">
        <v>7.252516908823825E-2</v>
      </c>
      <c r="U21" s="10">
        <v>7.0054666821880829E-2</v>
      </c>
      <c r="V21" s="10">
        <v>7.1712672750937748E-2</v>
      </c>
      <c r="W21" s="10">
        <v>7.4104838997357508E-2</v>
      </c>
      <c r="X21" s="10">
        <v>7.4228724372303753E-2</v>
      </c>
      <c r="Y21" s="10">
        <v>7.2622656859802043E-2</v>
      </c>
      <c r="Z21" s="10">
        <v>6.9951003669556366E-2</v>
      </c>
      <c r="AA21" s="10">
        <v>6.8712765248866825E-2</v>
      </c>
      <c r="AB21" s="10">
        <v>7.0478794490674762E-2</v>
      </c>
      <c r="AC21" s="10">
        <v>7.1364378422908922E-2</v>
      </c>
      <c r="AD21" s="10">
        <v>6.9396896190311003E-2</v>
      </c>
      <c r="AE21" s="10">
        <v>7.1429019019411261E-2</v>
      </c>
      <c r="AF21" s="10">
        <v>7.6438548623203831E-2</v>
      </c>
      <c r="AG21" s="10">
        <v>7.0438413377557782E-2</v>
      </c>
      <c r="AH21" s="10">
        <v>6.483186296042967E-2</v>
      </c>
      <c r="AI21" s="10">
        <v>6.237692374205854E-2</v>
      </c>
      <c r="AJ21" s="10">
        <v>5.3573891937042546E-2</v>
      </c>
    </row>
    <row r="22" spans="1:57" s="10" customFormat="1" ht="13">
      <c r="A22" s="13" t="s">
        <v>134</v>
      </c>
      <c r="E22" s="10">
        <v>2.6503197265257468E-2</v>
      </c>
      <c r="F22" s="10">
        <v>3.1350497449499158E-2</v>
      </c>
      <c r="G22" s="10">
        <v>3.5761719777377687E-2</v>
      </c>
      <c r="H22" s="10">
        <v>3.7197771548192066E-2</v>
      </c>
      <c r="I22" s="10">
        <v>3.7627434676833174E-2</v>
      </c>
      <c r="J22" s="10">
        <v>3.6839113768633386E-2</v>
      </c>
      <c r="K22" s="10">
        <v>3.7336471758435102E-2</v>
      </c>
      <c r="L22" s="10">
        <v>3.772665621218195E-2</v>
      </c>
      <c r="M22" s="10">
        <v>3.6012599569935265E-2</v>
      </c>
      <c r="N22" s="10">
        <v>3.3667571545991287E-2</v>
      </c>
      <c r="O22" s="10">
        <v>3.2024170580703129E-2</v>
      </c>
      <c r="P22" s="10">
        <v>3.0668994620069567E-2</v>
      </c>
      <c r="Q22" s="10">
        <v>2.9792073824790877E-2</v>
      </c>
      <c r="R22" s="10">
        <v>2.9812743290657938E-2</v>
      </c>
      <c r="S22" s="10">
        <v>3.0344223986492499E-2</v>
      </c>
      <c r="T22" s="10">
        <v>3.1506808754124829E-2</v>
      </c>
      <c r="U22" s="10">
        <v>3.224193394289887E-2</v>
      </c>
      <c r="V22" s="10">
        <v>3.3612183490043815E-2</v>
      </c>
      <c r="W22" s="10">
        <v>3.5869818315171859E-2</v>
      </c>
      <c r="X22" s="10">
        <v>3.7337272303928998E-2</v>
      </c>
      <c r="Y22" s="10">
        <v>4.1401996628314841E-2</v>
      </c>
      <c r="Z22" s="10">
        <v>4.4811960992914082E-2</v>
      </c>
      <c r="AA22" s="10">
        <v>4.4217328343427995E-2</v>
      </c>
      <c r="AB22" s="10">
        <v>4.2249918859692696E-2</v>
      </c>
      <c r="AC22" s="10">
        <v>4.0913191138021256E-2</v>
      </c>
      <c r="AD22" s="10">
        <v>4.0305805463759323E-2</v>
      </c>
      <c r="AE22" s="10">
        <v>3.8216631875673091E-2</v>
      </c>
      <c r="AF22" s="10">
        <v>3.5559697214796758E-2</v>
      </c>
      <c r="AG22" s="10">
        <v>3.4235813069555421E-2</v>
      </c>
      <c r="AH22" s="10">
        <v>3.3497933091249293E-2</v>
      </c>
      <c r="AI22" s="10">
        <v>3.1582661054933354E-2</v>
      </c>
      <c r="AJ22" s="10">
        <v>2.9042707668342795E-2</v>
      </c>
    </row>
    <row r="23" spans="1:57" s="10" customFormat="1" ht="13">
      <c r="A23" s="13" t="s">
        <v>135</v>
      </c>
      <c r="E23" s="10">
        <v>9.3585378310592132E-2</v>
      </c>
      <c r="F23" s="10">
        <v>6.7677113489040847E-2</v>
      </c>
      <c r="G23" s="10">
        <v>5.7357313325878262E-2</v>
      </c>
      <c r="H23" s="10">
        <v>6.3933957939846547E-2</v>
      </c>
      <c r="I23" s="10">
        <v>7.2347949435030451E-2</v>
      </c>
      <c r="J23" s="10">
        <v>8.0247213004181306E-2</v>
      </c>
      <c r="K23" s="10">
        <v>8.4535400842574132E-2</v>
      </c>
      <c r="L23" s="10">
        <v>9.4493123362399109E-2</v>
      </c>
      <c r="M23" s="10">
        <v>0.10458960384504917</v>
      </c>
      <c r="N23" s="10">
        <v>0.10165489028379868</v>
      </c>
      <c r="O23" s="10">
        <v>9.6024608891225841E-2</v>
      </c>
      <c r="P23" s="10">
        <v>0.10022888557145156</v>
      </c>
      <c r="Q23" s="10">
        <v>0.10294235161209284</v>
      </c>
      <c r="R23" s="10">
        <v>0.10196635602747432</v>
      </c>
      <c r="S23" s="10">
        <v>0.10556796582826708</v>
      </c>
      <c r="T23" s="10">
        <v>0.11022154126455772</v>
      </c>
      <c r="U23" s="10">
        <v>0.11068416813415875</v>
      </c>
      <c r="V23" s="10">
        <v>0.11115416935170261</v>
      </c>
      <c r="W23" s="10">
        <v>0.11786330477573853</v>
      </c>
      <c r="X23" s="10">
        <v>0.11633127369614349</v>
      </c>
      <c r="Y23" s="10">
        <v>0.11438485074368449</v>
      </c>
      <c r="Z23" s="10">
        <v>0.12873617481353589</v>
      </c>
      <c r="AA23" s="10">
        <v>0.13561168516377584</v>
      </c>
      <c r="AB23" s="10">
        <v>0.13017354435557466</v>
      </c>
      <c r="AC23" s="10">
        <v>0.12782050286057636</v>
      </c>
      <c r="AD23" s="10">
        <v>0.12844986611104081</v>
      </c>
      <c r="AE23" s="10">
        <v>0.13006494565335502</v>
      </c>
      <c r="AF23" s="10">
        <v>0.13201359053459638</v>
      </c>
      <c r="AG23" s="10">
        <v>0.13147251128614038</v>
      </c>
      <c r="AH23" s="10">
        <v>0.13308238297146346</v>
      </c>
      <c r="AI23" s="10">
        <v>0.13938199942009533</v>
      </c>
      <c r="AJ23" s="10">
        <v>0.14649504038811412</v>
      </c>
    </row>
    <row r="24" spans="1:57" s="10" customFormat="1" ht="13">
      <c r="A24" s="13" t="s">
        <v>136</v>
      </c>
      <c r="E24" s="10">
        <v>6.7474102397326791E-2</v>
      </c>
      <c r="F24" s="10">
        <v>7.2611554316089205E-2</v>
      </c>
      <c r="G24" s="10">
        <v>7.853071980902479E-2</v>
      </c>
      <c r="H24" s="10">
        <v>7.995570844608306E-2</v>
      </c>
      <c r="I24" s="10">
        <v>8.023540342628406E-2</v>
      </c>
      <c r="J24" s="10">
        <v>8.1993778944845039E-2</v>
      </c>
      <c r="K24" s="10">
        <v>8.139496296248952E-2</v>
      </c>
      <c r="L24" s="10">
        <v>7.9154150609015692E-2</v>
      </c>
      <c r="M24" s="10">
        <v>7.7606531248875052E-2</v>
      </c>
      <c r="N24" s="10">
        <v>8.1660582699686318E-2</v>
      </c>
      <c r="O24" s="10">
        <v>8.8167693391567145E-2</v>
      </c>
      <c r="P24" s="10">
        <v>9.1351282321240096E-2</v>
      </c>
      <c r="Q24" s="10">
        <v>9.7599472597388354E-2</v>
      </c>
      <c r="R24" s="10">
        <v>0.10584068767226795</v>
      </c>
      <c r="S24" s="10">
        <v>0.10718597193506327</v>
      </c>
      <c r="T24" s="10">
        <v>0.10703792020923925</v>
      </c>
      <c r="U24" s="10">
        <v>0.11387213053296866</v>
      </c>
      <c r="V24" s="10">
        <v>0.12398495499887625</v>
      </c>
      <c r="W24" s="10">
        <v>0.12660064517146324</v>
      </c>
      <c r="X24" s="10">
        <v>0.12655349285997688</v>
      </c>
      <c r="Y24" s="10">
        <v>0.12441874118536667</v>
      </c>
      <c r="Z24" s="10">
        <v>0.11604837977024442</v>
      </c>
      <c r="AA24" s="10">
        <v>0.11109711195318453</v>
      </c>
      <c r="AB24" s="10">
        <v>0.10892821194695121</v>
      </c>
      <c r="AC24" s="10">
        <v>0.10753115497890522</v>
      </c>
      <c r="AD24" s="10">
        <v>0.10570081683093502</v>
      </c>
      <c r="AE24" s="10">
        <v>0.10269853031856462</v>
      </c>
      <c r="AF24" s="10">
        <v>9.9258913327282733E-2</v>
      </c>
      <c r="AG24" s="10">
        <v>9.7517488953703935E-2</v>
      </c>
      <c r="AH24" s="10">
        <v>9.5302648946871293E-2</v>
      </c>
      <c r="AI24" s="10">
        <v>9.1311845054328211E-2</v>
      </c>
      <c r="AJ24" s="10">
        <v>8.739522202828176E-2</v>
      </c>
    </row>
    <row r="25" spans="1:57" s="10" customFormat="1" ht="13">
      <c r="A25" s="13" t="s">
        <v>137</v>
      </c>
      <c r="E25" s="10">
        <v>3.4628655239863873E-2</v>
      </c>
      <c r="F25" s="10">
        <v>3.616724625946284E-2</v>
      </c>
      <c r="G25" s="10">
        <v>3.6845254251221427E-2</v>
      </c>
      <c r="H25" s="10">
        <v>3.829348453081443E-2</v>
      </c>
      <c r="I25" s="10">
        <v>4.1926222942424887E-2</v>
      </c>
      <c r="J25" s="10">
        <v>4.5807357940409424E-2</v>
      </c>
      <c r="K25" s="10">
        <v>4.9666295824147541E-2</v>
      </c>
      <c r="L25" s="10">
        <v>5.3898605649957035E-2</v>
      </c>
      <c r="M25" s="10">
        <v>5.6535794531197295E-2</v>
      </c>
      <c r="N25" s="10">
        <v>5.8899258328712706E-2</v>
      </c>
      <c r="O25" s="10">
        <v>6.1619440979046688E-2</v>
      </c>
      <c r="P25" s="10">
        <v>6.4182429021724149E-2</v>
      </c>
      <c r="Q25" s="10">
        <v>6.5908690346627413E-2</v>
      </c>
      <c r="R25" s="10">
        <v>6.8100097345483473E-2</v>
      </c>
      <c r="S25" s="10">
        <v>7.1848433583475424E-2</v>
      </c>
      <c r="T25" s="10">
        <v>7.5650661545180714E-2</v>
      </c>
      <c r="U25" s="10">
        <v>7.9289896293389034E-2</v>
      </c>
      <c r="V25" s="10">
        <v>8.124894689481052E-2</v>
      </c>
      <c r="W25" s="10">
        <v>7.9584264684737088E-2</v>
      </c>
      <c r="X25" s="10">
        <v>7.8992557168135052E-2</v>
      </c>
      <c r="Y25" s="10">
        <v>7.7783631854786761E-2</v>
      </c>
      <c r="Z25" s="10">
        <v>7.7282478857636436E-2</v>
      </c>
      <c r="AA25" s="10">
        <v>7.9802828337001697E-2</v>
      </c>
      <c r="AB25" s="10">
        <v>8.0962433074806855E-2</v>
      </c>
      <c r="AC25" s="10">
        <v>8.2446055035822849E-2</v>
      </c>
      <c r="AD25" s="10">
        <v>8.5007509529974629E-2</v>
      </c>
      <c r="AE25" s="10">
        <v>8.7108277894500791E-2</v>
      </c>
      <c r="AF25" s="10">
        <v>8.8865267117001906E-2</v>
      </c>
      <c r="AG25" s="10">
        <v>9.1064121612015492E-2</v>
      </c>
      <c r="AH25" s="10">
        <v>9.2482090582717336E-2</v>
      </c>
      <c r="AI25" s="10">
        <v>9.4467514710248446E-2</v>
      </c>
      <c r="AJ25" s="10">
        <v>9.7260921366584208E-2</v>
      </c>
    </row>
    <row r="26" spans="1:57" s="10" customFormat="1" ht="13">
      <c r="A26" s="13" t="s">
        <v>138</v>
      </c>
      <c r="E26" s="10">
        <v>0.11088184099259557</v>
      </c>
      <c r="F26" s="10">
        <v>0.11241137220774967</v>
      </c>
      <c r="G26" s="10">
        <v>0.10940647711481663</v>
      </c>
      <c r="H26" s="10">
        <v>0.10276866381448947</v>
      </c>
      <c r="I26" s="10">
        <v>9.8399092469435998E-2</v>
      </c>
      <c r="J26" s="10">
        <v>9.4509358597913665E-2</v>
      </c>
      <c r="K26" s="10">
        <v>9.0088920682214552E-2</v>
      </c>
      <c r="L26" s="10">
        <v>8.7103880966357322E-2</v>
      </c>
      <c r="M26" s="10">
        <v>8.678149380113831E-2</v>
      </c>
      <c r="N26" s="10">
        <v>8.6821671636940059E-2</v>
      </c>
      <c r="O26" s="10">
        <v>8.5779409645340143E-2</v>
      </c>
      <c r="P26" s="10">
        <v>8.6781833407029288E-2</v>
      </c>
      <c r="Q26" s="10">
        <v>8.7615972593823588E-2</v>
      </c>
      <c r="R26" s="10">
        <v>8.6373510789901436E-2</v>
      </c>
      <c r="S26" s="10">
        <v>8.502724579868795E-2</v>
      </c>
      <c r="T26" s="10">
        <v>8.4430704596618084E-2</v>
      </c>
      <c r="U26" s="10">
        <v>8.4858650270945787E-2</v>
      </c>
      <c r="V26" s="10">
        <v>8.8449108053583692E-2</v>
      </c>
      <c r="W26" s="10">
        <v>9.1246532728084903E-2</v>
      </c>
      <c r="X26" s="10">
        <v>9.0766824874183388E-2</v>
      </c>
      <c r="Y26" s="10">
        <v>9.0542588628136023E-2</v>
      </c>
      <c r="Z26" s="10">
        <v>9.0070624705869906E-2</v>
      </c>
      <c r="AA26" s="10">
        <v>9.0203557226152781E-2</v>
      </c>
      <c r="AB26" s="10">
        <v>9.233115905625261E-2</v>
      </c>
      <c r="AC26" s="10">
        <v>9.5113034550316528E-2</v>
      </c>
      <c r="AD26" s="10">
        <v>9.7233657054133338E-2</v>
      </c>
      <c r="AE26" s="10">
        <v>9.7307616912088279E-2</v>
      </c>
      <c r="AF26" s="10">
        <v>9.6764985922312738E-2</v>
      </c>
      <c r="AG26" s="10">
        <v>9.9562648680793134E-2</v>
      </c>
      <c r="AH26" s="10">
        <v>0.10039300465894886</v>
      </c>
      <c r="AI26" s="10">
        <v>0.10009230741317601</v>
      </c>
      <c r="AJ26" s="10">
        <v>0.10265328334097754</v>
      </c>
    </row>
    <row r="27" spans="1:57" s="10" customFormat="1" ht="13">
      <c r="A27" s="13" t="s">
        <v>139</v>
      </c>
      <c r="E27" s="10">
        <v>8.0088444309926538E-2</v>
      </c>
      <c r="F27" s="10">
        <v>8.6062645505565832E-2</v>
      </c>
      <c r="G27" s="10">
        <v>8.9249286157251917E-2</v>
      </c>
      <c r="H27" s="10">
        <v>8.7679001135325771E-2</v>
      </c>
      <c r="I27" s="10">
        <v>8.6991772384233695E-2</v>
      </c>
      <c r="J27" s="10">
        <v>8.7193926888657555E-2</v>
      </c>
      <c r="K27" s="10">
        <v>8.5288819085315506E-2</v>
      </c>
      <c r="L27" s="10">
        <v>8.2365251378554535E-2</v>
      </c>
      <c r="M27" s="10">
        <v>8.1852359776478506E-2</v>
      </c>
      <c r="N27" s="10">
        <v>8.0518792149243262E-2</v>
      </c>
      <c r="O27" s="10">
        <v>7.6630305396559434E-2</v>
      </c>
      <c r="P27" s="10">
        <v>7.6294797934706685E-2</v>
      </c>
      <c r="Q27" s="10">
        <v>7.7706919253468121E-2</v>
      </c>
      <c r="R27" s="10">
        <v>7.8465727067641586E-2</v>
      </c>
      <c r="S27" s="10">
        <v>7.9171269816289497E-2</v>
      </c>
      <c r="T27" s="10">
        <v>7.9802348205545603E-2</v>
      </c>
      <c r="U27" s="10">
        <v>8.0039077842764622E-2</v>
      </c>
      <c r="V27" s="10">
        <v>8.0895830618360837E-2</v>
      </c>
      <c r="W27" s="10">
        <v>8.1282573288781551E-2</v>
      </c>
      <c r="X27" s="10">
        <v>8.0214327762110127E-2</v>
      </c>
      <c r="Y27" s="10">
        <v>8.0396336546966291E-2</v>
      </c>
      <c r="Z27" s="10">
        <v>8.1178482564401161E-2</v>
      </c>
      <c r="AA27" s="10">
        <v>8.2645707509258898E-2</v>
      </c>
      <c r="AB27" s="10">
        <v>8.5530228005377268E-2</v>
      </c>
      <c r="AC27" s="10">
        <v>8.7667989273720853E-2</v>
      </c>
      <c r="AD27" s="10">
        <v>8.8958638936473544E-2</v>
      </c>
      <c r="AE27" s="10">
        <v>9.0103582741673488E-2</v>
      </c>
      <c r="AF27" s="10">
        <v>9.1854760830105103E-2</v>
      </c>
      <c r="AG27" s="10">
        <v>9.425054101204991E-2</v>
      </c>
      <c r="AH27" s="10">
        <v>9.3710639377914629E-2</v>
      </c>
      <c r="AI27" s="10">
        <v>9.222265711834185E-2</v>
      </c>
      <c r="AJ27" s="10">
        <v>9.2070745303200294E-2</v>
      </c>
    </row>
    <row r="28" spans="1:57" s="10" customFormat="1" ht="13">
      <c r="A28" s="13" t="s">
        <v>141</v>
      </c>
      <c r="E28" s="10">
        <v>2.0371359157622906E-2</v>
      </c>
      <c r="F28" s="10">
        <v>2.4442007605294979E-2</v>
      </c>
      <c r="G28" s="10">
        <v>2.857638461576114E-2</v>
      </c>
      <c r="H28" s="10">
        <v>3.2353060294040337E-2</v>
      </c>
      <c r="I28" s="10">
        <v>3.6736755576986385E-2</v>
      </c>
      <c r="J28" s="10">
        <v>3.891688026010573E-2</v>
      </c>
      <c r="K28" s="10">
        <v>3.7469268699672917E-2</v>
      </c>
      <c r="L28" s="10">
        <v>3.6594033723564692E-2</v>
      </c>
      <c r="M28" s="10">
        <v>3.6386238576220142E-2</v>
      </c>
      <c r="N28" s="10">
        <v>3.4992965997379374E-2</v>
      </c>
      <c r="O28" s="10">
        <v>3.3695793362257032E-2</v>
      </c>
      <c r="P28" s="10">
        <v>3.4014855242633091E-2</v>
      </c>
      <c r="Q28" s="10">
        <v>3.4751236311561372E-2</v>
      </c>
      <c r="R28" s="10">
        <v>3.4981363940666338E-2</v>
      </c>
      <c r="S28" s="10">
        <v>3.52825226941655E-2</v>
      </c>
      <c r="T28" s="10">
        <v>3.5685183574525756E-2</v>
      </c>
      <c r="U28" s="10">
        <v>3.6857195060132145E-2</v>
      </c>
      <c r="V28" s="10">
        <v>3.9379650244423428E-2</v>
      </c>
      <c r="W28" s="10">
        <v>4.2190513429320807E-2</v>
      </c>
      <c r="X28" s="10">
        <v>4.3594405012267315E-2</v>
      </c>
      <c r="Y28" s="10">
        <v>4.7717090718391891E-2</v>
      </c>
      <c r="Z28" s="10">
        <v>5.0080322865282495E-2</v>
      </c>
      <c r="AA28" s="10">
        <v>4.8780664299933746E-2</v>
      </c>
      <c r="AB28" s="10">
        <v>4.9894996846150966E-2</v>
      </c>
      <c r="AC28" s="10">
        <v>5.2067581705475888E-2</v>
      </c>
      <c r="AD28" s="10">
        <v>5.4790794889260204E-2</v>
      </c>
      <c r="AE28" s="10">
        <v>5.7237662625764615E-2</v>
      </c>
      <c r="AF28" s="10">
        <v>5.8874027010364156E-2</v>
      </c>
      <c r="AG28" s="10">
        <v>6.2391288792962817E-2</v>
      </c>
      <c r="AH28" s="10">
        <v>6.6558900254366365E-2</v>
      </c>
      <c r="AI28" s="10">
        <v>6.8780687609960672E-2</v>
      </c>
      <c r="AJ28" s="10">
        <v>7.063689609239357E-2</v>
      </c>
    </row>
    <row r="29" spans="1:57" s="10" customFormat="1" ht="13">
      <c r="A29" s="13" t="s">
        <v>140</v>
      </c>
      <c r="E29" s="10">
        <v>3.781115039012084E-2</v>
      </c>
      <c r="F29" s="10">
        <v>3.880451286265503E-2</v>
      </c>
      <c r="G29" s="10">
        <v>4.018504068939948E-2</v>
      </c>
      <c r="H29" s="10">
        <v>4.1302536835535059E-2</v>
      </c>
      <c r="I29" s="10">
        <v>4.1995863868865571E-2</v>
      </c>
      <c r="J29" s="10">
        <v>4.1923728750167255E-2</v>
      </c>
      <c r="K29" s="10">
        <v>4.1167021971397516E-2</v>
      </c>
      <c r="L29" s="10">
        <v>4.0272966771450258E-2</v>
      </c>
      <c r="M29" s="10">
        <v>4.1149788505898642E-2</v>
      </c>
      <c r="N29" s="10">
        <v>4.1425272805642704E-2</v>
      </c>
      <c r="O29" s="10">
        <v>4.0303275048065801E-2</v>
      </c>
      <c r="P29" s="10">
        <v>4.0727612661087202E-2</v>
      </c>
      <c r="Q29" s="10">
        <v>4.1516611244980767E-2</v>
      </c>
      <c r="R29" s="10">
        <v>4.1943881962367077E-2</v>
      </c>
      <c r="S29" s="10">
        <v>4.2417784326856098E-2</v>
      </c>
      <c r="T29" s="10">
        <v>4.2137744832320273E-2</v>
      </c>
      <c r="U29" s="10">
        <v>4.1417095781039727E-2</v>
      </c>
      <c r="V29" s="10">
        <v>4.1126186657258437E-2</v>
      </c>
      <c r="W29" s="10">
        <v>4.125244858044088E-2</v>
      </c>
      <c r="X29" s="10">
        <v>4.1842001866058451E-2</v>
      </c>
      <c r="Y29" s="10">
        <v>4.210923748735021E-2</v>
      </c>
      <c r="Z29" s="10">
        <v>4.2417908542465195E-2</v>
      </c>
      <c r="AA29" s="10">
        <v>4.2597251659931348E-2</v>
      </c>
      <c r="AB29" s="10">
        <v>4.2193108728483704E-2</v>
      </c>
      <c r="AC29" s="10">
        <v>4.2084880255308599E-2</v>
      </c>
      <c r="AD29" s="10">
        <v>4.2607240662649704E-2</v>
      </c>
      <c r="AE29" s="10">
        <v>4.3292905848861293E-2</v>
      </c>
      <c r="AF29" s="10">
        <v>4.3706556906425956E-2</v>
      </c>
      <c r="AG29" s="10">
        <v>4.463246260193806E-2</v>
      </c>
      <c r="AH29" s="10">
        <v>4.4851133814519689E-2</v>
      </c>
      <c r="AI29" s="10">
        <v>4.4850053143742075E-2</v>
      </c>
      <c r="AJ29" s="10">
        <v>4.579540437209783E-2</v>
      </c>
    </row>
    <row r="30" spans="1:57">
      <c r="A30" t="s">
        <v>145</v>
      </c>
      <c r="E30" s="10">
        <f>(E2/D2)^E16</f>
        <v>0.98119443466978362</v>
      </c>
      <c r="F30" s="10">
        <f t="shared" ref="F30:AJ38" si="0">(F2/E2)^F16</f>
        <v>1.0149332303120486</v>
      </c>
      <c r="G30" s="10">
        <f t="shared" si="0"/>
        <v>1.0170495561938486</v>
      </c>
      <c r="H30" s="10">
        <f t="shared" si="0"/>
        <v>0.98288454520557311</v>
      </c>
      <c r="I30" s="10">
        <f t="shared" si="0"/>
        <v>0.99815651047749354</v>
      </c>
      <c r="J30" s="10">
        <f t="shared" si="0"/>
        <v>1.0016265340946444</v>
      </c>
      <c r="K30" s="10">
        <f t="shared" si="0"/>
        <v>1.0079849354927701</v>
      </c>
      <c r="L30" s="10">
        <f t="shared" si="0"/>
        <v>1.0012089563589015</v>
      </c>
      <c r="M30" s="10">
        <f t="shared" si="0"/>
        <v>0.99660589054114945</v>
      </c>
      <c r="N30" s="10">
        <f t="shared" si="0"/>
        <v>1.0171653646627212</v>
      </c>
      <c r="O30" s="10">
        <f t="shared" si="0"/>
        <v>0.98195552210502379</v>
      </c>
      <c r="P30" s="10">
        <f t="shared" si="0"/>
        <v>0.97114159171050829</v>
      </c>
      <c r="Q30" s="10">
        <f t="shared" si="0"/>
        <v>0.99215418887666607</v>
      </c>
      <c r="R30" s="10">
        <f t="shared" si="0"/>
        <v>0.9874402090650134</v>
      </c>
      <c r="S30" s="10">
        <f t="shared" si="0"/>
        <v>0.98796858540972965</v>
      </c>
      <c r="T30" s="10">
        <f t="shared" si="0"/>
        <v>1.0237312791738113</v>
      </c>
      <c r="U30" s="10">
        <f t="shared" si="0"/>
        <v>0.99588067380264189</v>
      </c>
      <c r="V30" s="10">
        <f t="shared" si="0"/>
        <v>1.0057702804872177</v>
      </c>
      <c r="W30" s="10">
        <f t="shared" si="0"/>
        <v>0.99225795960630547</v>
      </c>
      <c r="X30" s="10">
        <f t="shared" si="0"/>
        <v>0.99155722313219719</v>
      </c>
      <c r="Y30" s="10">
        <f t="shared" si="0"/>
        <v>1.0058800346603463</v>
      </c>
      <c r="Z30" s="10">
        <f t="shared" si="0"/>
        <v>0.99719783485673097</v>
      </c>
      <c r="AA30" s="10">
        <f t="shared" si="0"/>
        <v>1.0080931127838633</v>
      </c>
      <c r="AB30" s="10">
        <f t="shared" si="0"/>
        <v>0.99864571705220651</v>
      </c>
      <c r="AC30" s="10">
        <f t="shared" si="0"/>
        <v>1.0018481898054596</v>
      </c>
      <c r="AD30" s="10">
        <f t="shared" si="0"/>
        <v>0.9974785694630971</v>
      </c>
      <c r="AE30" s="10">
        <f t="shared" si="0"/>
        <v>1.0048018786643791</v>
      </c>
      <c r="AF30" s="10">
        <f t="shared" si="0"/>
        <v>0.99682419652465992</v>
      </c>
      <c r="AG30" s="10">
        <f t="shared" si="0"/>
        <v>1.0028757674836084</v>
      </c>
      <c r="AH30" s="10">
        <f t="shared" si="0"/>
        <v>0.99254747491987139</v>
      </c>
      <c r="AI30" s="10">
        <f t="shared" si="0"/>
        <v>0.9995885747604204</v>
      </c>
      <c r="AJ30" s="10">
        <f t="shared" si="0"/>
        <v>0.99889298197934784</v>
      </c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</row>
    <row r="31" spans="1:57">
      <c r="A31" t="s">
        <v>145</v>
      </c>
      <c r="E31" s="10">
        <f>(E3/D3)^E17</f>
        <v>0.99904956958412705</v>
      </c>
      <c r="F31" s="10">
        <f t="shared" si="0"/>
        <v>0.99867389341752677</v>
      </c>
      <c r="G31" s="10">
        <f t="shared" si="0"/>
        <v>0.99969300674768724</v>
      </c>
      <c r="H31" s="10">
        <f t="shared" si="0"/>
        <v>0.99906367260413542</v>
      </c>
      <c r="I31" s="10">
        <f t="shared" si="0"/>
        <v>0.99994203231419498</v>
      </c>
      <c r="J31" s="10">
        <f t="shared" si="0"/>
        <v>1.0002003488083153</v>
      </c>
      <c r="K31" s="10">
        <f t="shared" si="0"/>
        <v>0.99930913276394973</v>
      </c>
      <c r="L31" s="10">
        <f t="shared" si="0"/>
        <v>0.99873140741429989</v>
      </c>
      <c r="M31" s="10">
        <f t="shared" si="0"/>
        <v>1.0000637132369337</v>
      </c>
      <c r="N31" s="10">
        <f t="shared" si="0"/>
        <v>1.0010289926530445</v>
      </c>
      <c r="O31" s="10">
        <f t="shared" si="0"/>
        <v>1.0003737339395458</v>
      </c>
      <c r="P31" s="10">
        <f t="shared" si="0"/>
        <v>0.9999082700235874</v>
      </c>
      <c r="Q31" s="10">
        <f t="shared" si="0"/>
        <v>0.9996546060913174</v>
      </c>
      <c r="R31" s="10">
        <f t="shared" si="0"/>
        <v>1.0003981070717918</v>
      </c>
      <c r="S31" s="10">
        <f t="shared" si="0"/>
        <v>0.99995885575758103</v>
      </c>
      <c r="T31" s="10">
        <f t="shared" si="0"/>
        <v>1.000120729169929</v>
      </c>
      <c r="U31" s="10">
        <f t="shared" si="0"/>
        <v>0.9999543275973819</v>
      </c>
      <c r="V31" s="10">
        <f t="shared" si="0"/>
        <v>0.99956468948455102</v>
      </c>
      <c r="W31" s="10">
        <f t="shared" si="0"/>
        <v>1.0004698254233495</v>
      </c>
      <c r="X31" s="10">
        <f t="shared" si="0"/>
        <v>1.0005315817371698</v>
      </c>
      <c r="Y31" s="10">
        <f t="shared" si="0"/>
        <v>1.0004433851784138</v>
      </c>
      <c r="Z31" s="10">
        <f t="shared" si="0"/>
        <v>1.0003276344813263</v>
      </c>
      <c r="AA31" s="10">
        <f t="shared" si="0"/>
        <v>1.0003437464530509</v>
      </c>
      <c r="AB31" s="10">
        <f t="shared" si="0"/>
        <v>0.99987721111196715</v>
      </c>
      <c r="AC31" s="10">
        <f t="shared" si="0"/>
        <v>1.0001929313844473</v>
      </c>
      <c r="AD31" s="10">
        <f t="shared" si="0"/>
        <v>1.0000811980291624</v>
      </c>
      <c r="AE31" s="10">
        <f t="shared" si="0"/>
        <v>0.99965969370329599</v>
      </c>
      <c r="AF31" s="10">
        <f t="shared" si="0"/>
        <v>1.0001458513234289</v>
      </c>
      <c r="AG31" s="10">
        <f t="shared" si="0"/>
        <v>0.99976682080771195</v>
      </c>
      <c r="AH31" s="10">
        <f t="shared" si="0"/>
        <v>1.0003251424163564</v>
      </c>
      <c r="AI31" s="10">
        <f t="shared" si="0"/>
        <v>1.0006585233543863</v>
      </c>
      <c r="AJ31" s="10">
        <f t="shared" si="0"/>
        <v>1.0003770043127467</v>
      </c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</row>
    <row r="32" spans="1:57">
      <c r="A32" t="s">
        <v>145</v>
      </c>
      <c r="E32" s="10">
        <f t="shared" ref="E32:T43" si="1">(E4/D4)^E18</f>
        <v>1.0023252246581478</v>
      </c>
      <c r="F32" s="10">
        <f t="shared" si="1"/>
        <v>0.98925239436676315</v>
      </c>
      <c r="G32" s="10">
        <f t="shared" si="1"/>
        <v>0.99903293829276207</v>
      </c>
      <c r="H32" s="10">
        <f t="shared" si="1"/>
        <v>0.99463123607642145</v>
      </c>
      <c r="I32" s="10">
        <f t="shared" si="1"/>
        <v>1.0037773053340582</v>
      </c>
      <c r="J32" s="10">
        <f t="shared" si="1"/>
        <v>1.0054370844245173</v>
      </c>
      <c r="K32" s="10">
        <f t="shared" si="1"/>
        <v>1.0001467275782292</v>
      </c>
      <c r="L32" s="10">
        <f t="shared" si="1"/>
        <v>1.011313071220147</v>
      </c>
      <c r="M32" s="10">
        <f t="shared" si="1"/>
        <v>1.0070703092918569</v>
      </c>
      <c r="N32" s="10">
        <f t="shared" si="1"/>
        <v>1.0088406394248814</v>
      </c>
      <c r="O32" s="10">
        <f t="shared" si="1"/>
        <v>1.0065156836035325</v>
      </c>
      <c r="P32" s="10">
        <f t="shared" si="1"/>
        <v>1.0024125004116293</v>
      </c>
      <c r="Q32" s="10">
        <f t="shared" si="1"/>
        <v>0.99904963564420268</v>
      </c>
      <c r="R32" s="10">
        <f t="shared" si="1"/>
        <v>1.003590524490549</v>
      </c>
      <c r="S32" s="10">
        <f t="shared" si="1"/>
        <v>0.99976725671499223</v>
      </c>
      <c r="T32" s="10">
        <f t="shared" si="1"/>
        <v>1.004858960295437</v>
      </c>
      <c r="U32" s="10">
        <f t="shared" si="0"/>
        <v>0.99847824825483977</v>
      </c>
      <c r="V32" s="10">
        <f t="shared" si="0"/>
        <v>0.99467684463627926</v>
      </c>
      <c r="W32" s="10">
        <f t="shared" si="0"/>
        <v>1.0050810569472317</v>
      </c>
      <c r="X32" s="10">
        <f t="shared" si="0"/>
        <v>1.005001225209798</v>
      </c>
      <c r="Y32" s="10">
        <f t="shared" si="0"/>
        <v>1.0002400790621335</v>
      </c>
      <c r="Z32" s="10">
        <f t="shared" si="0"/>
        <v>1.0014496513324564</v>
      </c>
      <c r="AA32" s="10">
        <f t="shared" si="0"/>
        <v>0.99774451224739336</v>
      </c>
      <c r="AB32" s="10">
        <f t="shared" si="0"/>
        <v>0.99863324483786198</v>
      </c>
      <c r="AC32" s="10">
        <f t="shared" si="0"/>
        <v>1.0015150540757127</v>
      </c>
      <c r="AD32" s="10">
        <f t="shared" si="0"/>
        <v>1.0010900141889845</v>
      </c>
      <c r="AE32" s="10">
        <f t="shared" si="0"/>
        <v>1.0016725498671011</v>
      </c>
      <c r="AF32" s="10">
        <f t="shared" si="0"/>
        <v>1.0012582310160729</v>
      </c>
      <c r="AG32" s="10">
        <f t="shared" si="0"/>
        <v>0.99835462845110623</v>
      </c>
      <c r="AH32" s="10">
        <f t="shared" si="0"/>
        <v>1.0021138359884463</v>
      </c>
      <c r="AI32" s="10">
        <f t="shared" si="0"/>
        <v>1.0030325765026253</v>
      </c>
      <c r="AJ32" s="10">
        <f t="shared" si="0"/>
        <v>1.0009233683340939</v>
      </c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</row>
    <row r="33" spans="1:57">
      <c r="A33" t="s">
        <v>145</v>
      </c>
      <c r="E33" s="10">
        <f t="shared" si="1"/>
        <v>0.99900443414217011</v>
      </c>
      <c r="F33" s="10">
        <f t="shared" si="0"/>
        <v>0.98392508267888534</v>
      </c>
      <c r="G33" s="10">
        <f t="shared" si="0"/>
        <v>0.9974315215810956</v>
      </c>
      <c r="H33" s="10">
        <f t="shared" si="0"/>
        <v>0.99261414194493758</v>
      </c>
      <c r="I33" s="10">
        <f t="shared" si="0"/>
        <v>1.0018396178953053</v>
      </c>
      <c r="J33" s="10">
        <f t="shared" si="0"/>
        <v>1.006049052505368</v>
      </c>
      <c r="K33" s="10">
        <f t="shared" si="0"/>
        <v>0.99932010404352845</v>
      </c>
      <c r="L33" s="10">
        <f t="shared" si="0"/>
        <v>0.99428764174178141</v>
      </c>
      <c r="M33" s="10">
        <f t="shared" si="0"/>
        <v>0.99448325460475728</v>
      </c>
      <c r="N33" s="10">
        <f t="shared" si="0"/>
        <v>0.99952499721952426</v>
      </c>
      <c r="O33" s="10">
        <f t="shared" si="0"/>
        <v>0.99878654021980695</v>
      </c>
      <c r="P33" s="10">
        <f t="shared" si="0"/>
        <v>0.99843209945171385</v>
      </c>
      <c r="Q33" s="10">
        <f t="shared" si="0"/>
        <v>0.99362050169264304</v>
      </c>
      <c r="R33" s="10">
        <f t="shared" si="0"/>
        <v>1.000280385956889</v>
      </c>
      <c r="S33" s="10">
        <f t="shared" si="0"/>
        <v>0.99911859374896439</v>
      </c>
      <c r="T33" s="10">
        <f t="shared" si="0"/>
        <v>1.0014378039938439</v>
      </c>
      <c r="U33" s="10">
        <f t="shared" si="0"/>
        <v>0.99713157146756404</v>
      </c>
      <c r="V33" s="10">
        <f t="shared" si="0"/>
        <v>0.99420459737586764</v>
      </c>
      <c r="W33" s="10">
        <f t="shared" si="0"/>
        <v>1.0087326582687584</v>
      </c>
      <c r="X33" s="10">
        <f t="shared" si="0"/>
        <v>1.0078895084357269</v>
      </c>
      <c r="Y33" s="10">
        <f t="shared" si="0"/>
        <v>1.0022460403995992</v>
      </c>
      <c r="Z33" s="10">
        <f t="shared" si="0"/>
        <v>1.001920994634788</v>
      </c>
      <c r="AA33" s="10">
        <f t="shared" si="0"/>
        <v>0.99908087363991305</v>
      </c>
      <c r="AB33" s="10">
        <f t="shared" si="0"/>
        <v>0.99953783589898892</v>
      </c>
      <c r="AC33" s="10">
        <f t="shared" si="0"/>
        <v>1.0030428679028427</v>
      </c>
      <c r="AD33" s="10">
        <f t="shared" si="0"/>
        <v>1.002529636512725</v>
      </c>
      <c r="AE33" s="10">
        <f t="shared" si="0"/>
        <v>0.99956748427502295</v>
      </c>
      <c r="AF33" s="10">
        <f t="shared" si="0"/>
        <v>0.99973982221007296</v>
      </c>
      <c r="AG33" s="10">
        <f t="shared" si="0"/>
        <v>0.99698584946885815</v>
      </c>
      <c r="AH33" s="10">
        <f t="shared" si="0"/>
        <v>1.003645143656505</v>
      </c>
      <c r="AI33" s="10">
        <f t="shared" si="0"/>
        <v>1.0045530900655746</v>
      </c>
      <c r="AJ33" s="10">
        <f t="shared" si="0"/>
        <v>1.0009335808944531</v>
      </c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</row>
    <row r="34" spans="1:57">
      <c r="A34" t="s">
        <v>145</v>
      </c>
      <c r="E34" s="10">
        <f t="shared" si="1"/>
        <v>0.99853878050498723</v>
      </c>
      <c r="F34" s="10">
        <f t="shared" si="0"/>
        <v>1.0008294692951412</v>
      </c>
      <c r="G34" s="10">
        <f t="shared" si="0"/>
        <v>1.0032968914046883</v>
      </c>
      <c r="H34" s="10">
        <f t="shared" si="0"/>
        <v>0.99789889072695248</v>
      </c>
      <c r="I34" s="10">
        <f t="shared" si="0"/>
        <v>1.0003351790222708</v>
      </c>
      <c r="J34" s="10">
        <f t="shared" si="0"/>
        <v>1.0006699454496577</v>
      </c>
      <c r="K34" s="10">
        <f t="shared" si="0"/>
        <v>1.0041299230741068</v>
      </c>
      <c r="L34" s="10">
        <f t="shared" si="0"/>
        <v>0.99376768448296526</v>
      </c>
      <c r="M34" s="10">
        <f t="shared" si="0"/>
        <v>0.99954639026841163</v>
      </c>
      <c r="N34" s="10">
        <f t="shared" si="0"/>
        <v>0.99792310662639439</v>
      </c>
      <c r="O34" s="10">
        <f t="shared" si="0"/>
        <v>0.9987175292426026</v>
      </c>
      <c r="P34" s="10">
        <f t="shared" si="0"/>
        <v>0.99094049687744767</v>
      </c>
      <c r="Q34" s="10">
        <f t="shared" si="0"/>
        <v>0.99538922992141732</v>
      </c>
      <c r="R34" s="10">
        <f t="shared" si="0"/>
        <v>0.99910764806883567</v>
      </c>
      <c r="S34" s="10">
        <f t="shared" si="0"/>
        <v>0.99838874615021567</v>
      </c>
      <c r="T34" s="10">
        <f t="shared" si="0"/>
        <v>0.99817547519407623</v>
      </c>
      <c r="U34" s="10">
        <f t="shared" si="0"/>
        <v>0.99660069009962193</v>
      </c>
      <c r="V34" s="10">
        <f t="shared" si="0"/>
        <v>0.99768787006283488</v>
      </c>
      <c r="W34" s="10">
        <f t="shared" si="0"/>
        <v>1.0066307304128275</v>
      </c>
      <c r="X34" s="10">
        <f t="shared" si="0"/>
        <v>1.0017366060443667</v>
      </c>
      <c r="Y34" s="10">
        <f t="shared" si="0"/>
        <v>1.0025799684979615</v>
      </c>
      <c r="Z34" s="10">
        <f t="shared" si="0"/>
        <v>0.99781869964104164</v>
      </c>
      <c r="AA34" s="10">
        <f t="shared" si="0"/>
        <v>1.0006257610454858</v>
      </c>
      <c r="AB34" s="10">
        <f t="shared" si="0"/>
        <v>0.99884155550669951</v>
      </c>
      <c r="AC34" s="10">
        <f t="shared" si="0"/>
        <v>1.0005116062835175</v>
      </c>
      <c r="AD34" s="10">
        <f t="shared" si="0"/>
        <v>0.99980138664137741</v>
      </c>
      <c r="AE34" s="10">
        <f t="shared" si="0"/>
        <v>1.0031577312819411</v>
      </c>
      <c r="AF34" s="10">
        <f t="shared" si="0"/>
        <v>1.0008333510568581</v>
      </c>
      <c r="AG34" s="10">
        <f t="shared" si="0"/>
        <v>1.0007156460315338</v>
      </c>
      <c r="AH34" s="10">
        <f t="shared" si="0"/>
        <v>1.0007235816996323</v>
      </c>
      <c r="AI34" s="10">
        <f t="shared" si="0"/>
        <v>1.0021868536612324</v>
      </c>
      <c r="AJ34" s="10">
        <f t="shared" si="0"/>
        <v>0.99907338594503636</v>
      </c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</row>
    <row r="35" spans="1:57">
      <c r="A35" t="s">
        <v>145</v>
      </c>
      <c r="E35" s="10">
        <f t="shared" si="1"/>
        <v>1.0028963864861393</v>
      </c>
      <c r="F35" s="10">
        <f t="shared" si="0"/>
        <v>1.0039011870278365</v>
      </c>
      <c r="G35" s="10">
        <f t="shared" si="0"/>
        <v>0.9948396562191395</v>
      </c>
      <c r="H35" s="10">
        <f t="shared" si="0"/>
        <v>0.99780405413107132</v>
      </c>
      <c r="I35" s="10">
        <f t="shared" si="0"/>
        <v>0.99662939903039849</v>
      </c>
      <c r="J35" s="10">
        <f t="shared" si="0"/>
        <v>0.99728330068352466</v>
      </c>
      <c r="K35" s="10">
        <f t="shared" si="0"/>
        <v>1.0036762596720052</v>
      </c>
      <c r="L35" s="10">
        <f t="shared" si="0"/>
        <v>1.0019606588399188</v>
      </c>
      <c r="M35" s="10">
        <f t="shared" si="0"/>
        <v>0.9971043812965491</v>
      </c>
      <c r="N35" s="10">
        <f t="shared" si="0"/>
        <v>0.99974175535601562</v>
      </c>
      <c r="O35" s="10">
        <f t="shared" si="0"/>
        <v>0.99969218281884376</v>
      </c>
      <c r="P35" s="10">
        <f t="shared" si="0"/>
        <v>0.99808374485542173</v>
      </c>
      <c r="Q35" s="10">
        <f t="shared" si="0"/>
        <v>0.99623226691313793</v>
      </c>
      <c r="R35" s="10">
        <f t="shared" si="0"/>
        <v>1.0002735345800444</v>
      </c>
      <c r="S35" s="10">
        <f t="shared" si="0"/>
        <v>1.0026253814099024</v>
      </c>
      <c r="T35" s="10">
        <f t="shared" si="0"/>
        <v>0.99602658577764225</v>
      </c>
      <c r="U35" s="10">
        <f t="shared" si="0"/>
        <v>1.0033495527928453</v>
      </c>
      <c r="V35" s="10">
        <f t="shared" si="0"/>
        <v>0.99769326490690258</v>
      </c>
      <c r="W35" s="10">
        <f t="shared" si="0"/>
        <v>1.0041446926626365</v>
      </c>
      <c r="X35" s="10">
        <f t="shared" si="0"/>
        <v>1.0066458837320367</v>
      </c>
      <c r="Y35" s="10">
        <f t="shared" si="0"/>
        <v>0.99979626531532928</v>
      </c>
      <c r="Z35" s="10">
        <f t="shared" si="0"/>
        <v>1.0002245274458677</v>
      </c>
      <c r="AA35" s="10">
        <f t="shared" si="0"/>
        <v>1.0011403516728941</v>
      </c>
      <c r="AB35" s="10">
        <f t="shared" si="0"/>
        <v>1.0013781629634246</v>
      </c>
      <c r="AC35" s="10">
        <f t="shared" si="0"/>
        <v>1.0000618332752067</v>
      </c>
      <c r="AD35" s="10">
        <f t="shared" si="0"/>
        <v>1.0031876194348912</v>
      </c>
      <c r="AE35" s="10">
        <f t="shared" si="0"/>
        <v>0.99862992283545216</v>
      </c>
      <c r="AF35" s="10">
        <f t="shared" si="0"/>
        <v>1.0010163208971072</v>
      </c>
      <c r="AG35" s="10">
        <f t="shared" si="0"/>
        <v>0.99173434920383419</v>
      </c>
      <c r="AH35" s="10">
        <f t="shared" si="0"/>
        <v>1.0044159928505427</v>
      </c>
      <c r="AI35" s="10">
        <f t="shared" si="0"/>
        <v>1.0020733183950452</v>
      </c>
      <c r="AJ35" s="10">
        <f t="shared" si="0"/>
        <v>0.99998606316117167</v>
      </c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</row>
    <row r="36" spans="1:57">
      <c r="A36" t="s">
        <v>145</v>
      </c>
      <c r="E36" s="10">
        <f t="shared" si="1"/>
        <v>0.99855507453465653</v>
      </c>
      <c r="F36" s="10">
        <f t="shared" si="0"/>
        <v>0.99578329296775292</v>
      </c>
      <c r="G36" s="10">
        <f t="shared" si="0"/>
        <v>1.001028651698584</v>
      </c>
      <c r="H36" s="10">
        <f t="shared" si="0"/>
        <v>1.0030753240770909</v>
      </c>
      <c r="I36" s="10">
        <f t="shared" si="0"/>
        <v>0.99790280273820342</v>
      </c>
      <c r="J36" s="10">
        <f t="shared" si="0"/>
        <v>1.0024115333600638</v>
      </c>
      <c r="K36" s="10">
        <f t="shared" si="0"/>
        <v>1.0041815519118522</v>
      </c>
      <c r="L36" s="10">
        <f t="shared" si="0"/>
        <v>1.0042440444787297</v>
      </c>
      <c r="M36" s="10">
        <f t="shared" si="0"/>
        <v>1.0035062416116227</v>
      </c>
      <c r="N36" s="10">
        <f t="shared" si="0"/>
        <v>1.0034400970115089</v>
      </c>
      <c r="O36" s="10">
        <f t="shared" si="0"/>
        <v>1.0034572285154957</v>
      </c>
      <c r="P36" s="10">
        <f t="shared" si="0"/>
        <v>1.0014932962292793</v>
      </c>
      <c r="Q36" s="10">
        <f t="shared" si="0"/>
        <v>1.0027633196314405</v>
      </c>
      <c r="R36" s="10">
        <f t="shared" si="0"/>
        <v>1.0043132623736339</v>
      </c>
      <c r="S36" s="10">
        <f t="shared" si="0"/>
        <v>1.0033965209903701</v>
      </c>
      <c r="T36" s="10">
        <f t="shared" si="0"/>
        <v>1.0012644456919138</v>
      </c>
      <c r="U36" s="10">
        <f t="shared" si="0"/>
        <v>1.0067082358664219</v>
      </c>
      <c r="V36" s="10">
        <f t="shared" si="0"/>
        <v>1.001728503030497</v>
      </c>
      <c r="W36" s="10">
        <f t="shared" si="0"/>
        <v>1.0024920157970698</v>
      </c>
      <c r="X36" s="10">
        <f t="shared" si="0"/>
        <v>1.0031066530226225</v>
      </c>
      <c r="Y36" s="10">
        <f t="shared" si="0"/>
        <v>1.0071784605166958</v>
      </c>
      <c r="Z36" s="10">
        <f t="shared" si="0"/>
        <v>1.0040699202696344</v>
      </c>
      <c r="AA36" s="10">
        <f t="shared" si="0"/>
        <v>1.0009059129181423</v>
      </c>
      <c r="AB36" s="10">
        <f t="shared" si="0"/>
        <v>1.0000315073284871</v>
      </c>
      <c r="AC36" s="10">
        <f t="shared" si="0"/>
        <v>1.0005848327794415</v>
      </c>
      <c r="AD36" s="10">
        <f t="shared" si="0"/>
        <v>0.99863190383848954</v>
      </c>
      <c r="AE36" s="10">
        <f t="shared" si="0"/>
        <v>1.0026762686088342</v>
      </c>
      <c r="AF36" s="10">
        <f t="shared" si="0"/>
        <v>1.0012858844781256</v>
      </c>
      <c r="AG36" s="10">
        <f t="shared" si="0"/>
        <v>1.0036068070354172</v>
      </c>
      <c r="AH36" s="10">
        <f t="shared" si="0"/>
        <v>1.0019881833216617</v>
      </c>
      <c r="AI36" s="10">
        <f t="shared" si="0"/>
        <v>1.0007840244837203</v>
      </c>
      <c r="AJ36" s="10">
        <f t="shared" si="0"/>
        <v>1.0032648420533332</v>
      </c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</row>
    <row r="37" spans="1:57">
      <c r="A37" t="s">
        <v>145</v>
      </c>
      <c r="E37" s="10">
        <f>(E9/D9)^E23</f>
        <v>0.9810973191729695</v>
      </c>
      <c r="F37" s="10">
        <f t="shared" si="0"/>
        <v>1.0018497930068773</v>
      </c>
      <c r="G37" s="10">
        <f t="shared" si="0"/>
        <v>0.99487942096633852</v>
      </c>
      <c r="H37" s="10">
        <f t="shared" si="0"/>
        <v>1.003564953825713</v>
      </c>
      <c r="I37" s="10">
        <f t="shared" si="0"/>
        <v>1.008815324997874</v>
      </c>
      <c r="J37" s="10">
        <f t="shared" si="0"/>
        <v>0.9917657496853336</v>
      </c>
      <c r="K37" s="10">
        <f t="shared" si="0"/>
        <v>1.011680864130255</v>
      </c>
      <c r="L37" s="10">
        <f t="shared" si="0"/>
        <v>1.0234981136380839</v>
      </c>
      <c r="M37" s="10">
        <f t="shared" si="0"/>
        <v>1.0018341295400206</v>
      </c>
      <c r="N37" s="10">
        <f t="shared" si="0"/>
        <v>1.011400469446571</v>
      </c>
      <c r="O37" s="10">
        <f t="shared" si="0"/>
        <v>1.0094388529772278</v>
      </c>
      <c r="P37" s="10">
        <f t="shared" si="0"/>
        <v>0.98692770556059961</v>
      </c>
      <c r="Q37" s="10">
        <f t="shared" si="0"/>
        <v>1.0010003499303153</v>
      </c>
      <c r="R37" s="10">
        <f t="shared" si="0"/>
        <v>1.0092793400883133</v>
      </c>
      <c r="S37" s="10">
        <f t="shared" si="0"/>
        <v>1.0017342598297865</v>
      </c>
      <c r="T37" s="10">
        <f t="shared" si="0"/>
        <v>0.99918589738035024</v>
      </c>
      <c r="U37" s="10">
        <f t="shared" si="0"/>
        <v>0.99831291645214693</v>
      </c>
      <c r="V37" s="10">
        <f t="shared" si="0"/>
        <v>0.99383406037804922</v>
      </c>
      <c r="W37" s="10">
        <f t="shared" si="0"/>
        <v>1.0055382584246055</v>
      </c>
      <c r="X37" s="10">
        <f t="shared" si="0"/>
        <v>0.99677724028249504</v>
      </c>
      <c r="Y37" s="10">
        <f t="shared" si="0"/>
        <v>1.005415994670833</v>
      </c>
      <c r="Z37" s="10">
        <f t="shared" si="0"/>
        <v>1.02394793285209</v>
      </c>
      <c r="AA37" s="10">
        <f t="shared" si="0"/>
        <v>0.99764893073705596</v>
      </c>
      <c r="AB37" s="10">
        <f t="shared" si="0"/>
        <v>0.99641692577035568</v>
      </c>
      <c r="AC37" s="10">
        <f t="shared" si="0"/>
        <v>1.0070195506452653</v>
      </c>
      <c r="AD37" s="10">
        <f t="shared" si="0"/>
        <v>0.99667829985221479</v>
      </c>
      <c r="AE37" s="10">
        <f t="shared" si="0"/>
        <v>1.0107467303113109</v>
      </c>
      <c r="AF37" s="10">
        <f t="shared" si="0"/>
        <v>1.0038343559876513</v>
      </c>
      <c r="AG37" s="10">
        <f t="shared" si="0"/>
        <v>1.0029050041144638</v>
      </c>
      <c r="AH37" s="10">
        <f t="shared" si="0"/>
        <v>0.9957989027381301</v>
      </c>
      <c r="AI37" s="10">
        <f t="shared" si="0"/>
        <v>1.0025581521939579</v>
      </c>
      <c r="AJ37" s="10">
        <f t="shared" si="0"/>
        <v>1.0064954183134216</v>
      </c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</row>
    <row r="38" spans="1:57">
      <c r="A38" t="s">
        <v>145</v>
      </c>
      <c r="E38" s="10">
        <f t="shared" si="1"/>
        <v>0.9996783263375798</v>
      </c>
      <c r="F38" s="10">
        <f t="shared" si="0"/>
        <v>0.99547085072771102</v>
      </c>
      <c r="G38" s="10">
        <f t="shared" si="0"/>
        <v>0.98582599438394991</v>
      </c>
      <c r="H38" s="10">
        <f t="shared" si="0"/>
        <v>0.98280227603018566</v>
      </c>
      <c r="I38" s="10">
        <f t="shared" si="0"/>
        <v>0.99322283301751058</v>
      </c>
      <c r="J38" s="10">
        <f t="shared" si="0"/>
        <v>1.0036198217126793</v>
      </c>
      <c r="K38" s="10">
        <f t="shared" si="0"/>
        <v>0.9987059645459565</v>
      </c>
      <c r="L38" s="10">
        <f t="shared" si="0"/>
        <v>1.0169624825318451</v>
      </c>
      <c r="M38" s="10">
        <f t="shared" si="0"/>
        <v>0.98196171259970899</v>
      </c>
      <c r="N38" s="10">
        <f t="shared" si="0"/>
        <v>1.0105253812002979</v>
      </c>
      <c r="O38" s="10">
        <f t="shared" si="0"/>
        <v>0.98587732798562733</v>
      </c>
      <c r="P38" s="10">
        <f t="shared" si="0"/>
        <v>0.98783263305072933</v>
      </c>
      <c r="Q38" s="10">
        <f t="shared" si="0"/>
        <v>0.96369203711947904</v>
      </c>
      <c r="R38" s="10">
        <f t="shared" si="0"/>
        <v>0.96888776110383401</v>
      </c>
      <c r="S38" s="10">
        <f t="shared" si="0"/>
        <v>0.94615984467878012</v>
      </c>
      <c r="T38" s="10">
        <f t="shared" si="0"/>
        <v>1.0516597879377279</v>
      </c>
      <c r="U38" s="10">
        <f t="shared" si="0"/>
        <v>0.98522528206078841</v>
      </c>
      <c r="V38" s="10">
        <f t="shared" si="0"/>
        <v>0.89949537682368574</v>
      </c>
      <c r="W38" s="10">
        <f t="shared" si="0"/>
        <v>0.96232932120151493</v>
      </c>
      <c r="X38" s="10">
        <f t="shared" si="0"/>
        <v>0.98585436356029965</v>
      </c>
      <c r="Y38" s="10">
        <f t="shared" si="0"/>
        <v>0.98063477054250059</v>
      </c>
      <c r="Z38" s="10">
        <f t="shared" si="0"/>
        <v>0.98123651679566382</v>
      </c>
      <c r="AA38" s="10">
        <f t="shared" si="0"/>
        <v>0.98218130167484829</v>
      </c>
      <c r="AB38" s="10">
        <f t="shared" ref="AB38:AJ38" si="2">(AB10/AA10)^AB24</f>
        <v>0.98637533872809724</v>
      </c>
      <c r="AC38" s="10">
        <f t="shared" si="2"/>
        <v>0.99184359552434342</v>
      </c>
      <c r="AD38" s="10">
        <f t="shared" si="2"/>
        <v>0.99342753313245724</v>
      </c>
      <c r="AE38" s="10">
        <f t="shared" si="2"/>
        <v>0.98553168547944869</v>
      </c>
      <c r="AF38" s="10">
        <f t="shared" si="2"/>
        <v>0.99163449622013</v>
      </c>
      <c r="AG38" s="10">
        <f t="shared" si="2"/>
        <v>0.98863994270950917</v>
      </c>
      <c r="AH38" s="10">
        <f t="shared" si="2"/>
        <v>0.98654979643261576</v>
      </c>
      <c r="AI38" s="10">
        <f t="shared" si="2"/>
        <v>0.99110994688337306</v>
      </c>
      <c r="AJ38" s="10">
        <f t="shared" si="2"/>
        <v>0.9895508279792824</v>
      </c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</row>
    <row r="39" spans="1:57">
      <c r="A39" t="s">
        <v>145</v>
      </c>
      <c r="E39" s="10">
        <f t="shared" si="1"/>
        <v>0.99939603427183177</v>
      </c>
      <c r="F39" s="10">
        <f>(F11/E11)^F25</f>
        <v>0.99731311194276739</v>
      </c>
      <c r="G39" s="10">
        <f t="shared" si="1"/>
        <v>0.99920253892829025</v>
      </c>
      <c r="H39" s="10">
        <f t="shared" si="1"/>
        <v>1.0024048947463398</v>
      </c>
      <c r="I39" s="10">
        <f t="shared" si="1"/>
        <v>1.0027080240170867</v>
      </c>
      <c r="J39" s="10">
        <f t="shared" si="1"/>
        <v>1.0037123357965605</v>
      </c>
      <c r="K39" s="10">
        <f t="shared" si="1"/>
        <v>1.0053096209618284</v>
      </c>
      <c r="L39" s="10">
        <f t="shared" si="1"/>
        <v>1.0064970641794737</v>
      </c>
      <c r="M39" s="10">
        <f t="shared" si="1"/>
        <v>1.0012196503652597</v>
      </c>
      <c r="N39" s="10">
        <f t="shared" si="1"/>
        <v>1.0055636553260798</v>
      </c>
      <c r="O39" s="10">
        <f t="shared" si="1"/>
        <v>1.0072006972418157</v>
      </c>
      <c r="P39" s="10">
        <f t="shared" si="1"/>
        <v>1.004166367820658</v>
      </c>
      <c r="Q39" s="10">
        <f t="shared" si="1"/>
        <v>0.99798524960061619</v>
      </c>
      <c r="R39" s="10">
        <f t="shared" si="1"/>
        <v>1.000437273290163</v>
      </c>
      <c r="S39" s="10">
        <f t="shared" si="1"/>
        <v>0.99727260047906963</v>
      </c>
      <c r="T39" s="10">
        <f t="shared" si="1"/>
        <v>1.0012169106088908</v>
      </c>
      <c r="U39" s="10">
        <f t="shared" ref="U39:AJ43" si="3">(U11/T11)^U25</f>
        <v>0.99932854009426519</v>
      </c>
      <c r="V39" s="10">
        <f t="shared" si="3"/>
        <v>0.98006996424117221</v>
      </c>
      <c r="W39" s="10">
        <f t="shared" si="3"/>
        <v>0.99215099524626693</v>
      </c>
      <c r="X39" s="10">
        <f t="shared" si="3"/>
        <v>0.99495208370985311</v>
      </c>
      <c r="Y39" s="10">
        <f t="shared" si="3"/>
        <v>0.98895360417108535</v>
      </c>
      <c r="Z39" s="10">
        <f t="shared" si="3"/>
        <v>1.0036728064468861</v>
      </c>
      <c r="AA39" s="10">
        <f t="shared" si="3"/>
        <v>0.99677112795592548</v>
      </c>
      <c r="AB39" s="10">
        <f t="shared" si="3"/>
        <v>0.99004894846643976</v>
      </c>
      <c r="AC39" s="10">
        <f t="shared" si="3"/>
        <v>0.99749667279400678</v>
      </c>
      <c r="AD39" s="10">
        <f t="shared" si="3"/>
        <v>1.0011737616292666</v>
      </c>
      <c r="AE39" s="10">
        <f t="shared" si="3"/>
        <v>0.99264347541601661</v>
      </c>
      <c r="AF39" s="10">
        <f t="shared" si="3"/>
        <v>1.0000531793213308</v>
      </c>
      <c r="AG39" s="10">
        <f t="shared" si="3"/>
        <v>0.99451121466584491</v>
      </c>
      <c r="AH39" s="10">
        <f t="shared" si="3"/>
        <v>0.99651108378007747</v>
      </c>
      <c r="AI39" s="10">
        <f t="shared" si="3"/>
        <v>1.0028152500734426</v>
      </c>
      <c r="AJ39" s="10">
        <f t="shared" si="3"/>
        <v>1.0002142540900441</v>
      </c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</row>
    <row r="40" spans="1:57">
      <c r="A40" t="s">
        <v>145</v>
      </c>
      <c r="E40" s="10">
        <f t="shared" si="1"/>
        <v>0.99525890867504863</v>
      </c>
      <c r="F40" s="10">
        <f t="shared" si="1"/>
        <v>0.99256271432837662</v>
      </c>
      <c r="G40" s="10">
        <f t="shared" si="1"/>
        <v>0.99262862770932647</v>
      </c>
      <c r="H40" s="10">
        <f t="shared" si="1"/>
        <v>0.99260388843535807</v>
      </c>
      <c r="I40" s="10">
        <f t="shared" si="1"/>
        <v>0.99193885389777425</v>
      </c>
      <c r="J40" s="10">
        <f t="shared" si="1"/>
        <v>0.99523319444712111</v>
      </c>
      <c r="K40" s="10">
        <f t="shared" si="1"/>
        <v>0.99781574841503073</v>
      </c>
      <c r="L40" s="10">
        <f t="shared" si="1"/>
        <v>0.99614152335947537</v>
      </c>
      <c r="M40" s="10">
        <f t="shared" si="1"/>
        <v>0.9972184960430146</v>
      </c>
      <c r="N40" s="10">
        <f t="shared" si="1"/>
        <v>0.99852868902514258</v>
      </c>
      <c r="O40" s="10">
        <f t="shared" si="1"/>
        <v>0.99779886366774828</v>
      </c>
      <c r="P40" s="10">
        <f t="shared" si="1"/>
        <v>0.99738519531803249</v>
      </c>
      <c r="Q40" s="10">
        <f t="shared" si="1"/>
        <v>0.99421238825295166</v>
      </c>
      <c r="R40" s="10">
        <f t="shared" si="1"/>
        <v>0.9961525095543553</v>
      </c>
      <c r="S40" s="10">
        <f t="shared" si="1"/>
        <v>0.99888084544719025</v>
      </c>
      <c r="T40" s="10">
        <f t="shared" si="1"/>
        <v>1.004672158080635</v>
      </c>
      <c r="U40" s="10">
        <f t="shared" si="3"/>
        <v>0.99890583312826453</v>
      </c>
      <c r="V40" s="10">
        <f t="shared" si="3"/>
        <v>0.98799980935194764</v>
      </c>
      <c r="W40" s="10">
        <f t="shared" si="3"/>
        <v>0.99070539950576841</v>
      </c>
      <c r="X40" s="10">
        <f t="shared" si="3"/>
        <v>1.0087239296241148</v>
      </c>
      <c r="Y40" s="10">
        <f t="shared" si="3"/>
        <v>1.0057066863479747</v>
      </c>
      <c r="Z40" s="10">
        <f t="shared" si="3"/>
        <v>1.0020874440218506</v>
      </c>
      <c r="AA40" s="10">
        <f t="shared" si="3"/>
        <v>0.99448374352415136</v>
      </c>
      <c r="AB40" s="10">
        <f t="shared" si="3"/>
        <v>0.99560468588654527</v>
      </c>
      <c r="AC40" s="10">
        <f t="shared" si="3"/>
        <v>1.0020553076085117</v>
      </c>
      <c r="AD40" s="10">
        <f t="shared" si="3"/>
        <v>0.99956642125838369</v>
      </c>
      <c r="AE40" s="10">
        <f t="shared" si="3"/>
        <v>1.0024711764575971</v>
      </c>
      <c r="AF40" s="10">
        <f t="shared" si="3"/>
        <v>0.99813862065276548</v>
      </c>
      <c r="AG40" s="10">
        <f t="shared" si="3"/>
        <v>0.98701012624286166</v>
      </c>
      <c r="AH40" s="10">
        <f t="shared" si="3"/>
        <v>0.99936623133417946</v>
      </c>
      <c r="AI40" s="10">
        <f t="shared" si="3"/>
        <v>1.0076956953641687</v>
      </c>
      <c r="AJ40" s="10">
        <f t="shared" si="3"/>
        <v>1.005895626672382</v>
      </c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</row>
    <row r="41" spans="1:57">
      <c r="A41" t="s">
        <v>145</v>
      </c>
      <c r="E41" s="10">
        <f>(E13/D13)^E27</f>
        <v>0.99968055884066709</v>
      </c>
      <c r="F41" s="10">
        <f t="shared" si="1"/>
        <v>1.0004486527657845</v>
      </c>
      <c r="G41" s="10">
        <f t="shared" si="1"/>
        <v>0.99814687387753787</v>
      </c>
      <c r="H41" s="10">
        <f t="shared" si="1"/>
        <v>0.99647301304849401</v>
      </c>
      <c r="I41" s="10">
        <f t="shared" si="1"/>
        <v>0.99307130113863906</v>
      </c>
      <c r="J41" s="10">
        <f t="shared" si="1"/>
        <v>0.99578785831579708</v>
      </c>
      <c r="K41" s="10">
        <f t="shared" si="1"/>
        <v>1.0016098993862463</v>
      </c>
      <c r="L41" s="10">
        <f t="shared" si="1"/>
        <v>0.99582016082248526</v>
      </c>
      <c r="M41" s="10">
        <f t="shared" si="1"/>
        <v>0.99833510633559752</v>
      </c>
      <c r="N41" s="10">
        <f t="shared" si="1"/>
        <v>0.99802835447107574</v>
      </c>
      <c r="O41" s="10">
        <f t="shared" si="1"/>
        <v>0.9956781707931549</v>
      </c>
      <c r="P41" s="10">
        <f t="shared" si="1"/>
        <v>1.0073362491673812</v>
      </c>
      <c r="Q41" s="10">
        <f t="shared" si="1"/>
        <v>1.0000684245865445</v>
      </c>
      <c r="R41" s="10">
        <f t="shared" si="1"/>
        <v>1.0017932675522578</v>
      </c>
      <c r="S41" s="10">
        <f t="shared" si="1"/>
        <v>0.99554892068982004</v>
      </c>
      <c r="T41" s="10">
        <f t="shared" si="1"/>
        <v>1.0012734375375867</v>
      </c>
      <c r="U41" s="10">
        <f t="shared" si="3"/>
        <v>0.99577434993352065</v>
      </c>
      <c r="V41" s="10">
        <f t="shared" si="3"/>
        <v>0.99194422742402433</v>
      </c>
      <c r="W41" s="10">
        <f t="shared" si="3"/>
        <v>1.0022523122672606</v>
      </c>
      <c r="X41" s="10">
        <f t="shared" si="3"/>
        <v>1.0001946314582508</v>
      </c>
      <c r="Y41" s="10">
        <f t="shared" si="3"/>
        <v>1.0008829696987378</v>
      </c>
      <c r="Z41" s="10">
        <f t="shared" si="3"/>
        <v>0.9984643313259316</v>
      </c>
      <c r="AA41" s="10">
        <f t="shared" si="3"/>
        <v>0.99338650426359798</v>
      </c>
      <c r="AB41" s="10">
        <f t="shared" si="3"/>
        <v>0.99660562117435403</v>
      </c>
      <c r="AC41" s="10">
        <f t="shared" si="3"/>
        <v>1.0015762105717825</v>
      </c>
      <c r="AD41" s="10">
        <f t="shared" si="3"/>
        <v>0.99773182836230623</v>
      </c>
      <c r="AE41" s="10">
        <f t="shared" si="3"/>
        <v>1.001267872301782</v>
      </c>
      <c r="AF41" s="10">
        <f t="shared" si="3"/>
        <v>1.0010963527049479</v>
      </c>
      <c r="AG41" s="10">
        <f t="shared" si="3"/>
        <v>0.99226462735996068</v>
      </c>
      <c r="AH41" s="10">
        <f t="shared" si="3"/>
        <v>0.99468509530105842</v>
      </c>
      <c r="AI41" s="10">
        <f t="shared" si="3"/>
        <v>1.0131782091856587</v>
      </c>
      <c r="AJ41" s="10">
        <f t="shared" si="3"/>
        <v>1.0015935013605717</v>
      </c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</row>
    <row r="42" spans="1:57">
      <c r="A42" t="s">
        <v>145</v>
      </c>
      <c r="E42" s="10">
        <f>(E14/D14)^E28</f>
        <v>1.0012167681751099</v>
      </c>
      <c r="F42" s="10">
        <f t="shared" si="1"/>
        <v>1.0010219628258186</v>
      </c>
      <c r="G42" s="10">
        <f t="shared" si="1"/>
        <v>1.0022067983765737</v>
      </c>
      <c r="H42" s="10">
        <f t="shared" si="1"/>
        <v>1.0014057437649491</v>
      </c>
      <c r="I42" s="10">
        <f t="shared" si="1"/>
        <v>1.0026508536836523</v>
      </c>
      <c r="J42" s="10">
        <f t="shared" si="1"/>
        <v>0.99810683487417995</v>
      </c>
      <c r="K42" s="10">
        <f t="shared" si="1"/>
        <v>1.0009520257015529</v>
      </c>
      <c r="L42" s="10">
        <f t="shared" si="1"/>
        <v>1.0006854424418845</v>
      </c>
      <c r="M42" s="10">
        <f t="shared" si="1"/>
        <v>1.0001343331388446</v>
      </c>
      <c r="N42" s="10">
        <f t="shared" si="1"/>
        <v>1.0015759106595419</v>
      </c>
      <c r="O42" s="10">
        <f t="shared" si="1"/>
        <v>0.99965622776474239</v>
      </c>
      <c r="P42" s="10">
        <f t="shared" si="1"/>
        <v>0.9999831323982955</v>
      </c>
      <c r="Q42" s="10">
        <f t="shared" si="1"/>
        <v>0.99957263725682888</v>
      </c>
      <c r="R42" s="10">
        <f t="shared" si="1"/>
        <v>0.9994163833328471</v>
      </c>
      <c r="S42" s="10">
        <f t="shared" si="1"/>
        <v>0.9992898804656698</v>
      </c>
      <c r="T42" s="10">
        <f t="shared" si="1"/>
        <v>1.0014664877762967</v>
      </c>
      <c r="U42" s="10">
        <f t="shared" si="3"/>
        <v>0.99865417702144055</v>
      </c>
      <c r="V42" s="10">
        <f t="shared" si="3"/>
        <v>0.991930557720619</v>
      </c>
      <c r="W42" s="10">
        <f t="shared" si="3"/>
        <v>0.99796165210058907</v>
      </c>
      <c r="X42" s="10">
        <f t="shared" si="3"/>
        <v>0.99626861456706672</v>
      </c>
      <c r="Y42" s="10">
        <f t="shared" si="3"/>
        <v>0.99281285547604736</v>
      </c>
      <c r="Z42" s="10">
        <f t="shared" si="3"/>
        <v>0.99732689860309198</v>
      </c>
      <c r="AA42" s="10">
        <f t="shared" si="3"/>
        <v>1.0015914841806837</v>
      </c>
      <c r="AB42" s="10">
        <f t="shared" si="3"/>
        <v>0.99604399018676315</v>
      </c>
      <c r="AC42" s="10">
        <f t="shared" si="3"/>
        <v>1.0006337196238015</v>
      </c>
      <c r="AD42" s="10">
        <f t="shared" si="3"/>
        <v>0.99964159088984439</v>
      </c>
      <c r="AE42" s="10">
        <f t="shared" si="3"/>
        <v>0.9981645750094772</v>
      </c>
      <c r="AF42" s="10">
        <f t="shared" si="3"/>
        <v>0.99695908654805909</v>
      </c>
      <c r="AG42" s="10">
        <f t="shared" si="3"/>
        <v>0.99637497570486766</v>
      </c>
      <c r="AH42" s="10">
        <f t="shared" si="3"/>
        <v>0.99304559578583296</v>
      </c>
      <c r="AI42" s="10">
        <f t="shared" si="3"/>
        <v>1.0002612595180749</v>
      </c>
      <c r="AJ42" s="10">
        <f t="shared" si="3"/>
        <v>1.0034527469420838</v>
      </c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</row>
    <row r="43" spans="1:57">
      <c r="A43" t="s">
        <v>145</v>
      </c>
      <c r="E43" s="10">
        <f t="shared" si="1"/>
        <v>0.9981366366844735</v>
      </c>
      <c r="F43" s="10">
        <f t="shared" si="1"/>
        <v>0.99602731441490222</v>
      </c>
      <c r="G43" s="10">
        <f t="shared" si="1"/>
        <v>0.99980679078028778</v>
      </c>
      <c r="H43" s="10">
        <f t="shared" si="1"/>
        <v>0.99847662715961005</v>
      </c>
      <c r="I43" s="10">
        <f t="shared" si="1"/>
        <v>0.99746011631753984</v>
      </c>
      <c r="J43" s="10">
        <f t="shared" si="1"/>
        <v>1.0007957717204294</v>
      </c>
      <c r="K43" s="10">
        <f t="shared" si="1"/>
        <v>0.9990207538504976</v>
      </c>
      <c r="L43" s="10">
        <f t="shared" si="1"/>
        <v>0.99799779814694423</v>
      </c>
      <c r="M43" s="10">
        <f t="shared" si="1"/>
        <v>0.99943056252758189</v>
      </c>
      <c r="N43" s="10">
        <f t="shared" si="1"/>
        <v>0.99955277574478119</v>
      </c>
      <c r="O43" s="10">
        <f t="shared" si="1"/>
        <v>1.0004097505459546</v>
      </c>
      <c r="P43" s="10">
        <f t="shared" si="1"/>
        <v>1.0021532125769759</v>
      </c>
      <c r="Q43" s="10">
        <f t="shared" si="1"/>
        <v>0.99927836940747505</v>
      </c>
      <c r="R43" s="10">
        <f t="shared" si="1"/>
        <v>1.0004748671747523</v>
      </c>
      <c r="S43" s="10">
        <f t="shared" si="1"/>
        <v>0.99987267296780513</v>
      </c>
      <c r="T43" s="10">
        <f t="shared" si="1"/>
        <v>0.99874999587453828</v>
      </c>
      <c r="U43" s="10">
        <f t="shared" si="3"/>
        <v>0.99885812475000235</v>
      </c>
      <c r="V43" s="10">
        <f t="shared" si="3"/>
        <v>0.99804482330989053</v>
      </c>
      <c r="W43" s="10">
        <f t="shared" si="3"/>
        <v>1.0017726604568675</v>
      </c>
      <c r="X43" s="10">
        <f t="shared" si="3"/>
        <v>0.99510827269431801</v>
      </c>
      <c r="Y43" s="10">
        <f t="shared" si="3"/>
        <v>0.99867470618577836</v>
      </c>
      <c r="Z43" s="10">
        <f t="shared" si="3"/>
        <v>1.0023952612617426</v>
      </c>
      <c r="AA43" s="10">
        <f t="shared" si="3"/>
        <v>0.99938013171889883</v>
      </c>
      <c r="AB43" s="10">
        <f t="shared" si="3"/>
        <v>0.99540060942529829</v>
      </c>
      <c r="AC43" s="10">
        <f t="shared" si="3"/>
        <v>1.0003968411427198</v>
      </c>
      <c r="AD43" s="10">
        <f t="shared" si="3"/>
        <v>0.99831717641679008</v>
      </c>
      <c r="AE43" s="10">
        <f t="shared" si="3"/>
        <v>1.0023220373383741</v>
      </c>
      <c r="AF43" s="10">
        <f t="shared" si="3"/>
        <v>1.0000761163813681</v>
      </c>
      <c r="AG43" s="10">
        <f t="shared" si="3"/>
        <v>1.0037778322629396</v>
      </c>
      <c r="AH43" s="10">
        <f t="shared" si="3"/>
        <v>0.99885501481219796</v>
      </c>
      <c r="AI43" s="10">
        <f t="shared" si="3"/>
        <v>1.0020272684913576</v>
      </c>
      <c r="AJ43" s="10">
        <f t="shared" si="3"/>
        <v>1.002202550923267</v>
      </c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</row>
    <row r="44" spans="1:57" s="17" customFormat="1">
      <c r="A44" s="17" t="s">
        <v>146</v>
      </c>
      <c r="E44" s="18">
        <f>E30*E31*E32*E33*E34*E35*E36*E37*E38*E39*E40*E41*E42*E43</f>
        <v>0.95661378187115187</v>
      </c>
      <c r="F44" s="18">
        <f t="shared" ref="F44:AJ44" si="4">F30*F31*F32*F33*F34*F35*F36*F37*F38*F39*F40*F41*F42*F43</f>
        <v>0.97202291534881946</v>
      </c>
      <c r="G44" s="18">
        <f t="shared" si="4"/>
        <v>0.98487166802580017</v>
      </c>
      <c r="H44" s="18">
        <f t="shared" si="4"/>
        <v>0.94677741794780468</v>
      </c>
      <c r="I44" s="18">
        <f t="shared" si="4"/>
        <v>0.9883709618235299</v>
      </c>
      <c r="J44" s="18">
        <f t="shared" si="4"/>
        <v>1.0025917006605418</v>
      </c>
      <c r="K44" s="18">
        <f t="shared" si="4"/>
        <v>1.0342744441379046</v>
      </c>
      <c r="L44" s="18">
        <f t="shared" si="4"/>
        <v>1.0434689097951833</v>
      </c>
      <c r="M44" s="18">
        <f t="shared" si="4"/>
        <v>0.97851934624537384</v>
      </c>
      <c r="N44" s="18">
        <f t="shared" si="4"/>
        <v>1.0539106226582287</v>
      </c>
      <c r="O44" s="18">
        <f t="shared" si="4"/>
        <v>0.98529131685870419</v>
      </c>
      <c r="P44" s="18">
        <f t="shared" si="4"/>
        <v>0.94887474703879859</v>
      </c>
      <c r="Q44" s="18">
        <f t="shared" si="4"/>
        <v>0.93604146077179373</v>
      </c>
      <c r="R44" s="18">
        <f t="shared" si="4"/>
        <v>0.97161350143329617</v>
      </c>
      <c r="S44" s="18">
        <f t="shared" si="4"/>
        <v>0.9308840427098346</v>
      </c>
      <c r="T44" s="18">
        <f t="shared" si="4"/>
        <v>1.0857107246240745</v>
      </c>
      <c r="U44" s="18">
        <f t="shared" si="4"/>
        <v>0.97335340673879178</v>
      </c>
      <c r="V44" s="18">
        <f t="shared" si="4"/>
        <v>0.84266424400105022</v>
      </c>
      <c r="W44" s="18">
        <f t="shared" si="4"/>
        <v>0.97198122195564496</v>
      </c>
      <c r="X44" s="18">
        <f t="shared" si="4"/>
        <v>0.99408185670611338</v>
      </c>
      <c r="Y44" s="18">
        <f t="shared" si="4"/>
        <v>0.99112708547110118</v>
      </c>
      <c r="Z44" s="18">
        <f t="shared" si="4"/>
        <v>1.0117139345323125</v>
      </c>
      <c r="AA44" s="18">
        <f t="shared" si="4"/>
        <v>0.97349098549949131</v>
      </c>
      <c r="AB44" s="18">
        <f t="shared" si="4"/>
        <v>0.95432967545279879</v>
      </c>
      <c r="AC44" s="18">
        <f t="shared" si="4"/>
        <v>1.0087446960578295</v>
      </c>
      <c r="AD44" s="18">
        <f t="shared" si="4"/>
        <v>0.98934900299727957</v>
      </c>
      <c r="AE44" s="18">
        <f t="shared" si="4"/>
        <v>1.0030968920631051</v>
      </c>
      <c r="AF44" s="18">
        <f t="shared" si="4"/>
        <v>0.99286437553195184</v>
      </c>
      <c r="AG44" s="18">
        <f t="shared" si="4"/>
        <v>0.960077953168892</v>
      </c>
      <c r="AH44" s="18">
        <f t="shared" si="4"/>
        <v>0.9708112163548398</v>
      </c>
      <c r="AI44" s="18">
        <f t="shared" si="4"/>
        <v>1.03286663671292</v>
      </c>
      <c r="AJ44" s="18">
        <f t="shared" si="4"/>
        <v>1.0128274830046544</v>
      </c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</row>
    <row r="45" spans="1:57">
      <c r="E45" s="10">
        <f>+(E44-1)*100</f>
        <v>-4.3386218128848135</v>
      </c>
      <c r="F45" s="10">
        <f t="shared" ref="F45:AJ45" si="5">+(F44-1)*100</f>
        <v>-2.7977084651180539</v>
      </c>
      <c r="G45" s="10">
        <f t="shared" si="5"/>
        <v>-1.5128331974199827</v>
      </c>
      <c r="H45" s="10">
        <f t="shared" si="5"/>
        <v>-5.3222582052195317</v>
      </c>
      <c r="I45" s="10">
        <f t="shared" si="5"/>
        <v>-1.1629038176470097</v>
      </c>
      <c r="J45" s="10">
        <f t="shared" si="5"/>
        <v>0.2591700660541818</v>
      </c>
      <c r="K45" s="10">
        <f t="shared" si="5"/>
        <v>3.4274444137904592</v>
      </c>
      <c r="L45" s="10">
        <f t="shared" si="5"/>
        <v>4.3468909795183253</v>
      </c>
      <c r="M45" s="10">
        <f t="shared" si="5"/>
        <v>-2.1480653754626156</v>
      </c>
      <c r="N45" s="10">
        <f t="shared" si="5"/>
        <v>5.3910622658228657</v>
      </c>
      <c r="O45" s="10">
        <f t="shared" si="5"/>
        <v>-1.4708683141295809</v>
      </c>
      <c r="P45" s="10">
        <f t="shared" si="5"/>
        <v>-5.1125252961201406</v>
      </c>
      <c r="Q45" s="10">
        <f t="shared" si="5"/>
        <v>-6.3958539228206268</v>
      </c>
      <c r="R45" s="10">
        <f t="shared" si="5"/>
        <v>-2.8386498566703833</v>
      </c>
      <c r="S45" s="10">
        <f t="shared" si="5"/>
        <v>-6.9115957290165397</v>
      </c>
      <c r="T45" s="10">
        <f t="shared" si="5"/>
        <v>8.5710724624074466</v>
      </c>
      <c r="U45" s="10">
        <f t="shared" si="5"/>
        <v>-2.6646593261208218</v>
      </c>
      <c r="V45" s="10">
        <f t="shared" si="5"/>
        <v>-15.733575599894978</v>
      </c>
      <c r="W45" s="10">
        <f t="shared" si="5"/>
        <v>-2.8018778044355042</v>
      </c>
      <c r="X45" s="10">
        <f t="shared" si="5"/>
        <v>-0.59181432938866241</v>
      </c>
      <c r="Y45" s="10">
        <f t="shared" si="5"/>
        <v>-0.88729145288988231</v>
      </c>
      <c r="Z45" s="10">
        <f t="shared" si="5"/>
        <v>1.1713934532312509</v>
      </c>
      <c r="AA45" s="10">
        <f t="shared" si="5"/>
        <v>-2.6509014500508687</v>
      </c>
      <c r="AB45" s="10">
        <f t="shared" si="5"/>
        <v>-4.5670324547201213</v>
      </c>
      <c r="AC45" s="10">
        <f t="shared" si="5"/>
        <v>0.87446960578294597</v>
      </c>
      <c r="AD45" s="10">
        <f t="shared" si="5"/>
        <v>-1.065099700272043</v>
      </c>
      <c r="AE45" s="10">
        <f t="shared" si="5"/>
        <v>0.309689206310515</v>
      </c>
      <c r="AF45" s="10">
        <f t="shared" si="5"/>
        <v>-0.71356244680481629</v>
      </c>
      <c r="AG45" s="10">
        <f t="shared" si="5"/>
        <v>-3.9922046831108005</v>
      </c>
      <c r="AH45" s="10">
        <f t="shared" si="5"/>
        <v>-2.9188783645160199</v>
      </c>
      <c r="AI45" s="10">
        <f t="shared" si="5"/>
        <v>3.2866636712920005</v>
      </c>
      <c r="AJ45" s="10">
        <f t="shared" si="5"/>
        <v>1.2827483004654416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4"/>
  <sheetViews>
    <sheetView topLeftCell="A26" workbookViewId="0">
      <selection activeCell="A61" sqref="A61:XFD74"/>
    </sheetView>
  </sheetViews>
  <sheetFormatPr defaultColWidth="9" defaultRowHeight="13"/>
  <cols>
    <col min="1" max="1" width="28.1796875" style="10" customWidth="1"/>
    <col min="2" max="3" width="9" style="10"/>
    <col min="4" max="10" width="9.1796875" style="10" bestFit="1" customWidth="1"/>
    <col min="11" max="34" width="10.1796875" style="10" bestFit="1" customWidth="1"/>
    <col min="35" max="36" width="11.453125" style="10" bestFit="1" customWidth="1"/>
    <col min="37" max="16384" width="9" style="10"/>
  </cols>
  <sheetData>
    <row r="1" spans="1:36" s="4" customFormat="1">
      <c r="A1" s="1" t="s">
        <v>94</v>
      </c>
      <c r="B1" s="1" t="s">
        <v>95</v>
      </c>
      <c r="C1" s="2" t="s">
        <v>96</v>
      </c>
      <c r="D1" s="3" t="s">
        <v>62</v>
      </c>
      <c r="E1" s="3" t="s">
        <v>63</v>
      </c>
      <c r="F1" s="3" t="s">
        <v>64</v>
      </c>
      <c r="G1" s="3" t="s">
        <v>65</v>
      </c>
      <c r="H1" s="3" t="s">
        <v>66</v>
      </c>
      <c r="I1" s="3" t="s">
        <v>67</v>
      </c>
      <c r="J1" s="3" t="s">
        <v>68</v>
      </c>
      <c r="K1" s="3" t="s">
        <v>69</v>
      </c>
      <c r="L1" s="3" t="s">
        <v>70</v>
      </c>
      <c r="M1" s="3" t="s">
        <v>71</v>
      </c>
      <c r="N1" s="3" t="s">
        <v>72</v>
      </c>
      <c r="O1" s="3" t="s">
        <v>73</v>
      </c>
      <c r="P1" s="3" t="s">
        <v>74</v>
      </c>
      <c r="Q1" s="3" t="s">
        <v>75</v>
      </c>
      <c r="R1" s="3" t="s">
        <v>76</v>
      </c>
      <c r="S1" s="3" t="s">
        <v>77</v>
      </c>
      <c r="T1" s="3" t="s">
        <v>78</v>
      </c>
      <c r="U1" s="3" t="s">
        <v>79</v>
      </c>
      <c r="V1" s="3" t="s">
        <v>80</v>
      </c>
      <c r="W1" s="3" t="s">
        <v>81</v>
      </c>
      <c r="X1" s="3" t="s">
        <v>82</v>
      </c>
      <c r="Y1" s="3" t="s">
        <v>83</v>
      </c>
      <c r="Z1" s="3" t="s">
        <v>84</v>
      </c>
      <c r="AA1" s="3" t="s">
        <v>85</v>
      </c>
      <c r="AB1" s="3" t="s">
        <v>86</v>
      </c>
      <c r="AC1" s="3" t="s">
        <v>87</v>
      </c>
      <c r="AD1" s="3" t="s">
        <v>88</v>
      </c>
      <c r="AE1" s="3" t="s">
        <v>89</v>
      </c>
      <c r="AF1" s="3" t="s">
        <v>90</v>
      </c>
      <c r="AG1" s="3" t="s">
        <v>91</v>
      </c>
      <c r="AH1" s="3" t="s">
        <v>92</v>
      </c>
      <c r="AI1" s="3" t="s">
        <v>93</v>
      </c>
      <c r="AJ1" s="3" t="s">
        <v>97</v>
      </c>
    </row>
    <row r="2" spans="1:36" s="4" customFormat="1">
      <c r="A2" s="5" t="s">
        <v>98</v>
      </c>
      <c r="B2" s="5" t="s">
        <v>99</v>
      </c>
      <c r="C2" s="6" t="s">
        <v>100</v>
      </c>
      <c r="D2" s="5">
        <v>34489637</v>
      </c>
      <c r="E2" s="5">
        <v>43226544</v>
      </c>
      <c r="F2" s="5">
        <v>49370273</v>
      </c>
      <c r="G2" s="5">
        <v>57775151</v>
      </c>
      <c r="H2" s="5">
        <v>66815123</v>
      </c>
      <c r="I2" s="5">
        <v>75132357</v>
      </c>
      <c r="J2" s="5">
        <v>87838235</v>
      </c>
      <c r="K2" s="5">
        <v>103338866</v>
      </c>
      <c r="L2" s="5">
        <v>123327889</v>
      </c>
      <c r="M2" s="5">
        <v>139822236</v>
      </c>
      <c r="N2" s="5">
        <v>167713410</v>
      </c>
      <c r="O2" s="5">
        <v>204460967</v>
      </c>
      <c r="P2" s="5">
        <v>232782293</v>
      </c>
      <c r="Q2" s="5">
        <v>263197842</v>
      </c>
      <c r="R2" s="5">
        <v>306557954</v>
      </c>
      <c r="S2" s="5">
        <v>359582330</v>
      </c>
      <c r="T2" s="5">
        <v>402230431</v>
      </c>
      <c r="U2" s="5">
        <v>438596622</v>
      </c>
      <c r="V2" s="5">
        <v>438638306</v>
      </c>
      <c r="W2" s="5">
        <v>472742211</v>
      </c>
      <c r="X2" s="5">
        <v>514054039</v>
      </c>
      <c r="Y2" s="5">
        <v>550008116</v>
      </c>
      <c r="Z2" s="5">
        <v>602091909</v>
      </c>
      <c r="AA2" s="5">
        <v>639761897</v>
      </c>
      <c r="AB2" s="5">
        <v>694293779</v>
      </c>
      <c r="AC2" s="5">
        <v>721397035</v>
      </c>
      <c r="AD2" s="5">
        <v>753933213</v>
      </c>
      <c r="AE2" s="5">
        <v>810555241</v>
      </c>
      <c r="AF2" s="5">
        <v>854461958</v>
      </c>
      <c r="AG2" s="5">
        <v>880419960</v>
      </c>
      <c r="AH2" s="5">
        <v>970716653</v>
      </c>
      <c r="AI2" s="5">
        <v>1021718290</v>
      </c>
      <c r="AJ2" s="5">
        <v>1080396731</v>
      </c>
    </row>
    <row r="3" spans="1:36">
      <c r="A3" s="8" t="s">
        <v>0</v>
      </c>
      <c r="B3" s="8" t="s">
        <v>1</v>
      </c>
      <c r="C3" s="9">
        <v>1</v>
      </c>
      <c r="D3" s="5">
        <v>5576032</v>
      </c>
      <c r="E3" s="5">
        <v>7339426</v>
      </c>
      <c r="F3" s="5">
        <v>7873550</v>
      </c>
      <c r="G3" s="5">
        <v>8427021</v>
      </c>
      <c r="H3" s="5">
        <v>9143177</v>
      </c>
      <c r="I3" s="5">
        <v>10173576</v>
      </c>
      <c r="J3" s="5">
        <v>10534647</v>
      </c>
      <c r="K3" s="5">
        <v>11120469</v>
      </c>
      <c r="L3" s="5">
        <v>13220789</v>
      </c>
      <c r="M3" s="5">
        <v>13894317</v>
      </c>
      <c r="N3" s="5">
        <v>14998349</v>
      </c>
      <c r="O3" s="5">
        <v>16240369</v>
      </c>
      <c r="P3" s="5">
        <v>17995738</v>
      </c>
      <c r="Q3" s="5">
        <v>18240907</v>
      </c>
      <c r="R3" s="5">
        <v>20652369</v>
      </c>
      <c r="S3" s="5">
        <v>22829232</v>
      </c>
      <c r="T3" s="5">
        <v>23961559</v>
      </c>
      <c r="U3" s="5">
        <v>23896304</v>
      </c>
      <c r="V3" s="5">
        <v>22355473</v>
      </c>
      <c r="W3" s="5">
        <v>24812170</v>
      </c>
      <c r="X3" s="5">
        <v>25029817</v>
      </c>
      <c r="Y3" s="5">
        <v>24806164</v>
      </c>
      <c r="Z3" s="5">
        <v>24654854</v>
      </c>
      <c r="AA3" s="5">
        <v>24166144</v>
      </c>
      <c r="AB3" s="5">
        <v>26246227</v>
      </c>
      <c r="AC3" s="5">
        <v>24631417</v>
      </c>
      <c r="AD3" s="5">
        <v>24635054</v>
      </c>
      <c r="AE3" s="5">
        <v>24122030</v>
      </c>
      <c r="AF3" s="5">
        <v>23613879</v>
      </c>
      <c r="AG3" s="5">
        <v>25317099</v>
      </c>
      <c r="AH3" s="5">
        <v>26555477</v>
      </c>
      <c r="AI3" s="10">
        <v>28420531</v>
      </c>
      <c r="AJ3" s="10">
        <v>28847695</v>
      </c>
    </row>
    <row r="4" spans="1:36">
      <c r="A4" s="8" t="s">
        <v>2</v>
      </c>
      <c r="B4" s="8" t="s">
        <v>3</v>
      </c>
      <c r="C4" s="9">
        <v>2</v>
      </c>
      <c r="D4" s="5">
        <v>670950</v>
      </c>
      <c r="E4" s="5">
        <v>840293</v>
      </c>
      <c r="F4" s="5">
        <v>839287</v>
      </c>
      <c r="G4" s="5">
        <v>888294</v>
      </c>
      <c r="H4" s="5">
        <v>967386</v>
      </c>
      <c r="I4" s="5">
        <v>1066973</v>
      </c>
      <c r="J4" s="5">
        <v>1245016</v>
      </c>
      <c r="K4" s="5">
        <v>1296783</v>
      </c>
      <c r="L4" s="5">
        <v>1351729</v>
      </c>
      <c r="M4" s="5">
        <v>1272937</v>
      </c>
      <c r="N4" s="5">
        <v>1399066</v>
      </c>
      <c r="O4" s="5">
        <v>1610684</v>
      </c>
      <c r="P4" s="5">
        <v>1363265</v>
      </c>
      <c r="Q4" s="5">
        <v>1397129</v>
      </c>
      <c r="R4" s="5">
        <v>1755962</v>
      </c>
      <c r="S4" s="5">
        <v>2130705</v>
      </c>
      <c r="T4" s="5">
        <v>2123036</v>
      </c>
      <c r="U4" s="5">
        <v>2236368</v>
      </c>
      <c r="V4" s="5">
        <v>1998298</v>
      </c>
      <c r="W4" s="5">
        <v>1981493</v>
      </c>
      <c r="X4" s="5">
        <v>2036904</v>
      </c>
      <c r="Y4" s="5">
        <v>2020688</v>
      </c>
      <c r="Z4" s="5">
        <v>2051382</v>
      </c>
      <c r="AA4" s="5">
        <v>2062625</v>
      </c>
      <c r="AB4" s="5">
        <v>2252805</v>
      </c>
      <c r="AC4" s="5">
        <v>2549058</v>
      </c>
      <c r="AD4" s="5">
        <v>2541509</v>
      </c>
      <c r="AE4" s="5">
        <v>2709489</v>
      </c>
      <c r="AF4" s="5">
        <v>3234555</v>
      </c>
      <c r="AG4" s="5">
        <v>2978025</v>
      </c>
      <c r="AH4" s="5">
        <v>2941556</v>
      </c>
      <c r="AI4" s="10">
        <v>3079155</v>
      </c>
      <c r="AJ4" s="10">
        <v>3235611</v>
      </c>
    </row>
    <row r="5" spans="1:36">
      <c r="A5" s="8" t="s">
        <v>101</v>
      </c>
      <c r="B5" s="8" t="s">
        <v>102</v>
      </c>
      <c r="C5" s="11" t="s">
        <v>103</v>
      </c>
      <c r="D5" s="5">
        <v>8431372</v>
      </c>
      <c r="E5" s="5">
        <v>10858487</v>
      </c>
      <c r="F5" s="5">
        <v>12471109</v>
      </c>
      <c r="G5" s="5">
        <v>15241318</v>
      </c>
      <c r="H5" s="5">
        <v>18515708</v>
      </c>
      <c r="I5" s="5">
        <v>20520279</v>
      </c>
      <c r="J5" s="5">
        <v>25483363</v>
      </c>
      <c r="K5" s="5">
        <v>31212128</v>
      </c>
      <c r="L5" s="5">
        <v>37803649</v>
      </c>
      <c r="M5" s="5">
        <v>40587199</v>
      </c>
      <c r="N5" s="5">
        <v>45724774</v>
      </c>
      <c r="O5" s="5">
        <v>56003325</v>
      </c>
      <c r="P5" s="5">
        <v>61988706</v>
      </c>
      <c r="Q5" s="5">
        <v>70522281</v>
      </c>
      <c r="R5" s="5">
        <v>83461698</v>
      </c>
      <c r="S5" s="5">
        <v>99369440</v>
      </c>
      <c r="T5" s="5">
        <v>107356281</v>
      </c>
      <c r="U5" s="5">
        <v>115464568</v>
      </c>
      <c r="V5" s="5">
        <v>119920357</v>
      </c>
      <c r="W5" s="5">
        <v>132980670</v>
      </c>
      <c r="X5" s="5">
        <v>151242968</v>
      </c>
      <c r="Y5" s="5">
        <v>151766046</v>
      </c>
      <c r="Z5" s="5">
        <v>161952036</v>
      </c>
      <c r="AA5" s="5">
        <v>169145432</v>
      </c>
      <c r="AB5" s="5">
        <v>198554335</v>
      </c>
      <c r="AC5" s="5">
        <v>204701017</v>
      </c>
      <c r="AD5" s="5">
        <v>210948404</v>
      </c>
      <c r="AE5" s="5">
        <v>227122804</v>
      </c>
      <c r="AF5" s="5">
        <v>242946915</v>
      </c>
      <c r="AG5" s="5">
        <v>251396063</v>
      </c>
      <c r="AH5" s="5">
        <v>303859415</v>
      </c>
      <c r="AI5" s="10">
        <v>331591164</v>
      </c>
      <c r="AJ5" s="10">
        <v>364857549</v>
      </c>
    </row>
    <row r="6" spans="1:36">
      <c r="A6" s="8" t="s">
        <v>4</v>
      </c>
      <c r="B6" s="8" t="s">
        <v>5</v>
      </c>
      <c r="C6" s="9">
        <v>3</v>
      </c>
      <c r="D6" s="5">
        <v>989799</v>
      </c>
      <c r="E6" s="5">
        <v>1251706</v>
      </c>
      <c r="F6" s="5">
        <v>1486100</v>
      </c>
      <c r="G6" s="5">
        <v>1702516</v>
      </c>
      <c r="H6" s="5">
        <v>1899747</v>
      </c>
      <c r="I6" s="5">
        <v>2048448</v>
      </c>
      <c r="J6" s="5">
        <v>2284284</v>
      </c>
      <c r="K6" s="5">
        <v>2606324</v>
      </c>
      <c r="L6" s="5">
        <v>2874245</v>
      </c>
      <c r="M6" s="5">
        <v>3274371</v>
      </c>
      <c r="N6" s="5">
        <v>3766257</v>
      </c>
      <c r="O6" s="5">
        <v>4590925</v>
      </c>
      <c r="P6" s="5">
        <v>5089960</v>
      </c>
      <c r="Q6" s="5">
        <v>5963237</v>
      </c>
      <c r="R6" s="5">
        <v>7093959</v>
      </c>
      <c r="S6" s="5">
        <v>7234942</v>
      </c>
      <c r="T6" s="5">
        <v>8038525</v>
      </c>
      <c r="U6" s="5">
        <v>8394556</v>
      </c>
      <c r="V6" s="5">
        <v>9572238</v>
      </c>
      <c r="W6" s="5">
        <v>10018969</v>
      </c>
      <c r="X6" s="5">
        <v>10491411</v>
      </c>
      <c r="Y6" s="5">
        <v>10619688</v>
      </c>
      <c r="Z6" s="5">
        <v>11631933</v>
      </c>
      <c r="AA6" s="5">
        <v>11696088</v>
      </c>
      <c r="AB6" s="5">
        <v>12661664</v>
      </c>
      <c r="AC6" s="5">
        <v>12420006</v>
      </c>
      <c r="AD6" s="5">
        <v>12692950</v>
      </c>
      <c r="AE6" s="5">
        <v>13238300</v>
      </c>
      <c r="AF6" s="5">
        <v>13892383</v>
      </c>
      <c r="AG6" s="5">
        <v>14702419</v>
      </c>
      <c r="AH6" s="5">
        <v>14838380</v>
      </c>
      <c r="AI6" s="10">
        <v>16000693</v>
      </c>
      <c r="AJ6" s="10">
        <v>17262186</v>
      </c>
    </row>
    <row r="7" spans="1:36">
      <c r="A7" s="8" t="s">
        <v>6</v>
      </c>
      <c r="B7" s="8" t="s">
        <v>7</v>
      </c>
      <c r="C7" s="9">
        <v>4</v>
      </c>
      <c r="D7" s="5">
        <v>1846698</v>
      </c>
      <c r="E7" s="5">
        <v>2296694</v>
      </c>
      <c r="F7" s="5">
        <v>2391243</v>
      </c>
      <c r="G7" s="5">
        <v>2691049</v>
      </c>
      <c r="H7" s="5">
        <v>3306433</v>
      </c>
      <c r="I7" s="5">
        <v>3497564</v>
      </c>
      <c r="J7" s="5">
        <v>4364159</v>
      </c>
      <c r="K7" s="5">
        <v>5464228</v>
      </c>
      <c r="L7" s="5">
        <v>5592559</v>
      </c>
      <c r="M7" s="5">
        <v>5413840</v>
      </c>
      <c r="N7" s="5">
        <v>5497195</v>
      </c>
      <c r="O7" s="5">
        <v>6501151</v>
      </c>
      <c r="P7" s="5">
        <v>7099133</v>
      </c>
      <c r="Q7" s="5">
        <v>7064640</v>
      </c>
      <c r="R7" s="5">
        <v>7556297</v>
      </c>
      <c r="S7" s="5">
        <v>7552938</v>
      </c>
      <c r="T7" s="5">
        <v>8037768</v>
      </c>
      <c r="U7" s="5">
        <v>8555133</v>
      </c>
      <c r="V7" s="5">
        <v>8403972</v>
      </c>
      <c r="W7" s="5">
        <v>9594952</v>
      </c>
      <c r="X7" s="5">
        <v>10471494</v>
      </c>
      <c r="Y7" s="5">
        <v>10175752</v>
      </c>
      <c r="Z7" s="5">
        <v>9537410</v>
      </c>
      <c r="AA7" s="5">
        <v>8270129</v>
      </c>
      <c r="AB7" s="5">
        <v>8111519</v>
      </c>
      <c r="AC7" s="5">
        <v>7415489</v>
      </c>
      <c r="AD7" s="5">
        <v>7224506</v>
      </c>
      <c r="AE7" s="5">
        <v>6593898</v>
      </c>
      <c r="AF7" s="5">
        <v>7223163</v>
      </c>
      <c r="AG7" s="5">
        <v>7746411</v>
      </c>
      <c r="AH7" s="5">
        <v>9037319</v>
      </c>
      <c r="AI7" s="10">
        <v>9963000</v>
      </c>
      <c r="AJ7" s="10">
        <v>10985769</v>
      </c>
    </row>
    <row r="8" spans="1:36">
      <c r="A8" s="8" t="s">
        <v>8</v>
      </c>
      <c r="B8" s="8" t="s">
        <v>9</v>
      </c>
      <c r="C8" s="9">
        <v>5</v>
      </c>
      <c r="D8" s="5">
        <v>85141</v>
      </c>
      <c r="E8" s="5">
        <v>110363</v>
      </c>
      <c r="F8" s="5">
        <v>136979</v>
      </c>
      <c r="G8" s="5">
        <v>167212</v>
      </c>
      <c r="H8" s="5">
        <v>174489</v>
      </c>
      <c r="I8" s="5">
        <v>175730</v>
      </c>
      <c r="J8" s="5">
        <v>200633</v>
      </c>
      <c r="K8" s="5">
        <v>275648</v>
      </c>
      <c r="L8" s="5">
        <v>310127</v>
      </c>
      <c r="M8" s="5">
        <v>321185</v>
      </c>
      <c r="N8" s="5">
        <v>384489</v>
      </c>
      <c r="O8" s="5">
        <v>452525</v>
      </c>
      <c r="P8" s="5">
        <v>487907</v>
      </c>
      <c r="Q8" s="5">
        <v>618739</v>
      </c>
      <c r="R8" s="5">
        <v>689208</v>
      </c>
      <c r="S8" s="5">
        <v>794966</v>
      </c>
      <c r="T8" s="5">
        <v>763837</v>
      </c>
      <c r="U8" s="5">
        <v>751697</v>
      </c>
      <c r="V8" s="5">
        <v>584887</v>
      </c>
      <c r="W8" s="5">
        <v>914779</v>
      </c>
      <c r="X8" s="5">
        <v>919337</v>
      </c>
      <c r="Y8" s="5">
        <v>931542</v>
      </c>
      <c r="Z8" s="5">
        <v>1039069</v>
      </c>
      <c r="AA8" s="5">
        <v>1018915</v>
      </c>
      <c r="AB8" s="5">
        <v>1086466</v>
      </c>
      <c r="AC8" s="5">
        <v>1068056</v>
      </c>
      <c r="AD8" s="5">
        <v>1064475</v>
      </c>
      <c r="AE8" s="5">
        <v>1073352</v>
      </c>
      <c r="AF8" s="5">
        <v>1075152</v>
      </c>
      <c r="AG8" s="5">
        <v>1227447</v>
      </c>
      <c r="AH8" s="5">
        <v>1223148</v>
      </c>
      <c r="AI8" s="10">
        <v>1345222</v>
      </c>
      <c r="AJ8" s="10">
        <v>1479479</v>
      </c>
    </row>
    <row r="9" spans="1:36">
      <c r="A9" s="8" t="s">
        <v>10</v>
      </c>
      <c r="B9" s="8" t="s">
        <v>11</v>
      </c>
      <c r="C9" s="9">
        <v>6</v>
      </c>
      <c r="D9" s="5">
        <v>383134</v>
      </c>
      <c r="E9" s="5">
        <v>517162</v>
      </c>
      <c r="F9" s="5">
        <v>608059</v>
      </c>
      <c r="G9" s="5">
        <v>808583</v>
      </c>
      <c r="H9" s="5">
        <v>982704</v>
      </c>
      <c r="I9" s="5">
        <v>1118173</v>
      </c>
      <c r="J9" s="5">
        <v>1343136</v>
      </c>
      <c r="K9" s="5">
        <v>1506190</v>
      </c>
      <c r="L9" s="5">
        <v>1789359</v>
      </c>
      <c r="M9" s="5">
        <v>2056252</v>
      </c>
      <c r="N9" s="5">
        <v>2303722</v>
      </c>
      <c r="O9" s="5">
        <v>2793320</v>
      </c>
      <c r="P9" s="5">
        <v>3230458</v>
      </c>
      <c r="Q9" s="5">
        <v>3563270</v>
      </c>
      <c r="R9" s="5">
        <v>4867868</v>
      </c>
      <c r="S9" s="5">
        <v>5568318</v>
      </c>
      <c r="T9" s="5">
        <v>5671016</v>
      </c>
      <c r="U9" s="5">
        <v>5514195</v>
      </c>
      <c r="V9" s="5">
        <v>5045497</v>
      </c>
      <c r="W9" s="5">
        <v>6419977</v>
      </c>
      <c r="X9" s="5">
        <v>6524422</v>
      </c>
      <c r="Y9" s="5">
        <v>6651766</v>
      </c>
      <c r="Z9" s="5">
        <v>7504567</v>
      </c>
      <c r="AA9" s="5">
        <v>7053374</v>
      </c>
      <c r="AB9" s="5">
        <v>6992140</v>
      </c>
      <c r="AC9" s="5">
        <v>7087123</v>
      </c>
      <c r="AD9" s="5">
        <v>6959762</v>
      </c>
      <c r="AE9" s="5">
        <v>7050944</v>
      </c>
      <c r="AF9" s="5">
        <v>7281890</v>
      </c>
      <c r="AG9" s="5">
        <v>8047473</v>
      </c>
      <c r="AH9" s="5">
        <v>8311433</v>
      </c>
      <c r="AI9" s="10">
        <v>8583350</v>
      </c>
      <c r="AJ9" s="10">
        <v>8884291</v>
      </c>
    </row>
    <row r="10" spans="1:36">
      <c r="A10" s="8" t="s">
        <v>12</v>
      </c>
      <c r="B10" s="8" t="s">
        <v>13</v>
      </c>
      <c r="C10" s="9">
        <v>7</v>
      </c>
      <c r="D10" s="5">
        <v>340454</v>
      </c>
      <c r="E10" s="5">
        <v>459619</v>
      </c>
      <c r="F10" s="5">
        <v>566197</v>
      </c>
      <c r="G10" s="5">
        <v>647574</v>
      </c>
      <c r="H10" s="5">
        <v>748001</v>
      </c>
      <c r="I10" s="5">
        <v>829456</v>
      </c>
      <c r="J10" s="5">
        <v>1316350</v>
      </c>
      <c r="K10" s="5">
        <v>1101280</v>
      </c>
      <c r="L10" s="5">
        <v>1478612</v>
      </c>
      <c r="M10" s="5">
        <v>1375125</v>
      </c>
      <c r="N10" s="5">
        <v>781769</v>
      </c>
      <c r="O10" s="5">
        <v>2579219</v>
      </c>
      <c r="P10" s="5">
        <v>3115808</v>
      </c>
      <c r="Q10" s="5">
        <v>3710334</v>
      </c>
      <c r="R10" s="5">
        <v>2636652</v>
      </c>
      <c r="S10" s="5">
        <v>3202845</v>
      </c>
      <c r="T10" s="5">
        <v>3746500</v>
      </c>
      <c r="U10" s="5">
        <v>6775109</v>
      </c>
      <c r="V10" s="5">
        <v>7551858</v>
      </c>
      <c r="W10" s="5">
        <v>6232166</v>
      </c>
      <c r="X10" s="5">
        <v>6408685</v>
      </c>
      <c r="Y10" s="5">
        <v>6450564</v>
      </c>
      <c r="Z10" s="5">
        <v>6486361</v>
      </c>
      <c r="AA10" s="5">
        <v>7672773</v>
      </c>
      <c r="AB10" s="5">
        <v>11191165</v>
      </c>
      <c r="AC10" s="5">
        <v>10954742</v>
      </c>
      <c r="AD10" s="5">
        <v>10311990</v>
      </c>
      <c r="AE10" s="5">
        <v>10825856</v>
      </c>
      <c r="AF10" s="5">
        <v>11155375</v>
      </c>
      <c r="AG10" s="5">
        <v>8851852</v>
      </c>
      <c r="AH10" s="5">
        <v>12592894</v>
      </c>
      <c r="AI10" s="10">
        <v>13806238</v>
      </c>
      <c r="AJ10" s="10">
        <v>15136489</v>
      </c>
    </row>
    <row r="11" spans="1:36">
      <c r="A11" s="8" t="s">
        <v>14</v>
      </c>
      <c r="B11" s="8" t="s">
        <v>15</v>
      </c>
      <c r="C11" s="9">
        <v>8</v>
      </c>
      <c r="D11" s="5">
        <v>1055409</v>
      </c>
      <c r="E11" s="5">
        <v>1251499</v>
      </c>
      <c r="F11" s="5">
        <v>1468936</v>
      </c>
      <c r="G11" s="5">
        <v>1766679</v>
      </c>
      <c r="H11" s="5">
        <v>1974665</v>
      </c>
      <c r="I11" s="5">
        <v>2143466</v>
      </c>
      <c r="J11" s="5">
        <v>2645130</v>
      </c>
      <c r="K11" s="5">
        <v>3165707</v>
      </c>
      <c r="L11" s="5">
        <v>3891886</v>
      </c>
      <c r="M11" s="5">
        <v>4143043</v>
      </c>
      <c r="N11" s="5">
        <v>4844490</v>
      </c>
      <c r="O11" s="5">
        <v>5799717</v>
      </c>
      <c r="P11" s="5">
        <v>6886862</v>
      </c>
      <c r="Q11" s="5">
        <v>7915150</v>
      </c>
      <c r="R11" s="5">
        <v>9507348</v>
      </c>
      <c r="S11" s="5">
        <v>11571022</v>
      </c>
      <c r="T11" s="5">
        <v>11653587</v>
      </c>
      <c r="U11" s="5">
        <v>12772429</v>
      </c>
      <c r="V11" s="5">
        <v>14775962</v>
      </c>
      <c r="W11" s="5">
        <v>13882478</v>
      </c>
      <c r="X11" s="5">
        <v>14858857</v>
      </c>
      <c r="Y11" s="5">
        <v>15262681</v>
      </c>
      <c r="Z11" s="5">
        <v>17457078</v>
      </c>
      <c r="AA11" s="5">
        <v>18498208</v>
      </c>
      <c r="AB11" s="5">
        <v>21331722</v>
      </c>
      <c r="AC11" s="5">
        <v>21963678</v>
      </c>
      <c r="AD11" s="5">
        <v>21622568</v>
      </c>
      <c r="AE11" s="5">
        <v>23541701</v>
      </c>
      <c r="AF11" s="5">
        <v>25146560</v>
      </c>
      <c r="AG11" s="5">
        <v>27659930</v>
      </c>
      <c r="AH11" s="5">
        <v>33484446</v>
      </c>
      <c r="AI11" s="10">
        <v>40926666</v>
      </c>
      <c r="AJ11" s="10">
        <v>50173540</v>
      </c>
    </row>
    <row r="12" spans="1:36">
      <c r="A12" s="8" t="s">
        <v>16</v>
      </c>
      <c r="B12" s="8" t="s">
        <v>17</v>
      </c>
      <c r="C12" s="9">
        <v>9</v>
      </c>
      <c r="D12" s="5">
        <v>275922</v>
      </c>
      <c r="E12" s="5">
        <v>320629</v>
      </c>
      <c r="F12" s="5">
        <v>375277</v>
      </c>
      <c r="G12" s="5">
        <v>424032</v>
      </c>
      <c r="H12" s="5">
        <v>588301</v>
      </c>
      <c r="I12" s="5">
        <v>781004</v>
      </c>
      <c r="J12" s="5">
        <v>907251</v>
      </c>
      <c r="K12" s="5">
        <v>1289393</v>
      </c>
      <c r="L12" s="5">
        <v>1523590</v>
      </c>
      <c r="M12" s="5">
        <v>1679192</v>
      </c>
      <c r="N12" s="5">
        <v>1947647</v>
      </c>
      <c r="O12" s="5">
        <v>2246416</v>
      </c>
      <c r="P12" s="5">
        <v>2569640</v>
      </c>
      <c r="Q12" s="5">
        <v>2721285</v>
      </c>
      <c r="R12" s="5">
        <v>3185685</v>
      </c>
      <c r="S12" s="5">
        <v>3944165</v>
      </c>
      <c r="T12" s="5">
        <v>4406661</v>
      </c>
      <c r="U12" s="5">
        <v>4356429</v>
      </c>
      <c r="V12" s="5">
        <v>4781609</v>
      </c>
      <c r="W12" s="5">
        <v>6013443</v>
      </c>
      <c r="X12" s="5">
        <v>6154229</v>
      </c>
      <c r="Y12" s="5">
        <v>6557500</v>
      </c>
      <c r="Z12" s="5">
        <v>7218507</v>
      </c>
      <c r="AA12" s="5">
        <v>7363625</v>
      </c>
      <c r="AB12" s="5">
        <v>7660189</v>
      </c>
      <c r="AC12" s="5">
        <v>9101859</v>
      </c>
      <c r="AD12" s="5">
        <v>9402919</v>
      </c>
      <c r="AE12" s="5">
        <v>10006774</v>
      </c>
      <c r="AF12" s="5">
        <v>9696921</v>
      </c>
      <c r="AG12" s="5">
        <v>9767293</v>
      </c>
      <c r="AH12" s="5">
        <v>11769723</v>
      </c>
      <c r="AI12" s="10">
        <v>12626658</v>
      </c>
      <c r="AJ12" s="10">
        <v>13545985</v>
      </c>
    </row>
    <row r="13" spans="1:36">
      <c r="A13" s="8" t="s">
        <v>18</v>
      </c>
      <c r="B13" s="8" t="s">
        <v>19</v>
      </c>
      <c r="C13" s="9">
        <v>10</v>
      </c>
      <c r="D13" s="5">
        <v>541347</v>
      </c>
      <c r="E13" s="5">
        <v>599115</v>
      </c>
      <c r="F13" s="5">
        <v>689480</v>
      </c>
      <c r="G13" s="5">
        <v>934554</v>
      </c>
      <c r="H13" s="5">
        <v>1145045</v>
      </c>
      <c r="I13" s="5">
        <v>1251086</v>
      </c>
      <c r="J13" s="5">
        <v>1482343</v>
      </c>
      <c r="K13" s="5">
        <v>1729305</v>
      </c>
      <c r="L13" s="5">
        <v>2168018</v>
      </c>
      <c r="M13" s="5">
        <v>2396073</v>
      </c>
      <c r="N13" s="5">
        <v>2935362</v>
      </c>
      <c r="O13" s="5">
        <v>3945055</v>
      </c>
      <c r="P13" s="5">
        <v>4383457</v>
      </c>
      <c r="Q13" s="5">
        <v>4639836</v>
      </c>
      <c r="R13" s="5">
        <v>4667346</v>
      </c>
      <c r="S13" s="5">
        <v>4879990</v>
      </c>
      <c r="T13" s="5">
        <v>5358389</v>
      </c>
      <c r="U13" s="5">
        <v>5597574</v>
      </c>
      <c r="V13" s="5">
        <v>5066500</v>
      </c>
      <c r="W13" s="5">
        <v>5448315</v>
      </c>
      <c r="X13" s="5">
        <v>5863552</v>
      </c>
      <c r="Y13" s="5">
        <v>6353135</v>
      </c>
      <c r="Z13" s="5">
        <v>6796365</v>
      </c>
      <c r="AA13" s="5">
        <v>7149015</v>
      </c>
      <c r="AB13" s="5">
        <v>7255278</v>
      </c>
      <c r="AC13" s="5">
        <v>6804509</v>
      </c>
      <c r="AD13" s="5">
        <v>6556494</v>
      </c>
      <c r="AE13" s="5">
        <v>6704177</v>
      </c>
      <c r="AF13" s="5">
        <v>7569153</v>
      </c>
      <c r="AG13" s="5">
        <v>8927708</v>
      </c>
      <c r="AH13" s="5">
        <v>9220490</v>
      </c>
      <c r="AI13" s="10">
        <v>8755800</v>
      </c>
      <c r="AJ13" s="10">
        <v>8314529</v>
      </c>
    </row>
    <row r="14" spans="1:36">
      <c r="A14" s="8" t="s">
        <v>20</v>
      </c>
      <c r="B14" s="8" t="s">
        <v>21</v>
      </c>
      <c r="C14" s="9">
        <v>11</v>
      </c>
      <c r="D14" s="5">
        <v>870298</v>
      </c>
      <c r="E14" s="5">
        <v>1272470</v>
      </c>
      <c r="F14" s="5">
        <v>1558927</v>
      </c>
      <c r="G14" s="5">
        <v>1927651</v>
      </c>
      <c r="H14" s="5">
        <v>2380120</v>
      </c>
      <c r="I14" s="5">
        <v>2647455</v>
      </c>
      <c r="J14" s="5">
        <v>3401504</v>
      </c>
      <c r="K14" s="5">
        <v>4289843</v>
      </c>
      <c r="L14" s="5">
        <v>5422463</v>
      </c>
      <c r="M14" s="5">
        <v>6017383</v>
      </c>
      <c r="N14" s="5">
        <v>6525711</v>
      </c>
      <c r="O14" s="5">
        <v>8207388</v>
      </c>
      <c r="P14" s="5">
        <v>8494639</v>
      </c>
      <c r="Q14" s="5">
        <v>9796682</v>
      </c>
      <c r="R14" s="5">
        <v>10772980</v>
      </c>
      <c r="S14" s="5">
        <v>14089434</v>
      </c>
      <c r="T14" s="5">
        <v>15232253</v>
      </c>
      <c r="U14" s="5">
        <v>15854339</v>
      </c>
      <c r="V14" s="5">
        <v>16010371</v>
      </c>
      <c r="W14" s="5">
        <v>17273542</v>
      </c>
      <c r="X14" s="5">
        <v>19359517</v>
      </c>
      <c r="Y14" s="5">
        <v>19294457</v>
      </c>
      <c r="Z14" s="5">
        <v>20176817</v>
      </c>
      <c r="AA14" s="5">
        <v>21826123</v>
      </c>
      <c r="AB14" s="5">
        <v>29462313</v>
      </c>
      <c r="AC14" s="5">
        <v>32412901</v>
      </c>
      <c r="AD14" s="5">
        <v>31420905</v>
      </c>
      <c r="AE14" s="5">
        <v>35205379</v>
      </c>
      <c r="AF14" s="5">
        <v>40077991</v>
      </c>
      <c r="AG14" s="5">
        <v>37876756</v>
      </c>
      <c r="AH14" s="5">
        <v>49619567</v>
      </c>
      <c r="AI14" s="10">
        <v>58616003</v>
      </c>
      <c r="AJ14" s="10">
        <v>69246619</v>
      </c>
    </row>
    <row r="15" spans="1:36">
      <c r="A15" s="8" t="s">
        <v>22</v>
      </c>
      <c r="B15" s="8" t="s">
        <v>23</v>
      </c>
      <c r="C15" s="9">
        <v>12</v>
      </c>
      <c r="D15" s="5">
        <v>255442</v>
      </c>
      <c r="E15" s="5">
        <v>302603</v>
      </c>
      <c r="F15" s="5">
        <v>383614</v>
      </c>
      <c r="G15" s="5">
        <v>543236</v>
      </c>
      <c r="H15" s="5">
        <v>663821</v>
      </c>
      <c r="I15" s="5">
        <v>747960</v>
      </c>
      <c r="J15" s="5">
        <v>938737</v>
      </c>
      <c r="K15" s="5">
        <v>1143920</v>
      </c>
      <c r="L15" s="5">
        <v>1355745</v>
      </c>
      <c r="M15" s="5">
        <v>1798926</v>
      </c>
      <c r="N15" s="5">
        <v>2048881</v>
      </c>
      <c r="O15" s="5">
        <v>2580841</v>
      </c>
      <c r="P15" s="5">
        <v>2707592</v>
      </c>
      <c r="Q15" s="5">
        <v>2810495</v>
      </c>
      <c r="R15" s="5">
        <v>3779693</v>
      </c>
      <c r="S15" s="5">
        <v>5052790</v>
      </c>
      <c r="T15" s="5">
        <v>5984511</v>
      </c>
      <c r="U15" s="5">
        <v>6181066</v>
      </c>
      <c r="V15" s="5">
        <v>4151069</v>
      </c>
      <c r="W15" s="5">
        <v>4415963</v>
      </c>
      <c r="X15" s="5">
        <v>6728710</v>
      </c>
      <c r="Y15" s="5">
        <v>6992568</v>
      </c>
      <c r="Z15" s="5">
        <v>7676786</v>
      </c>
      <c r="AA15" s="5">
        <v>8845796</v>
      </c>
      <c r="AB15" s="5">
        <v>10733543</v>
      </c>
      <c r="AC15" s="5">
        <v>12098611</v>
      </c>
      <c r="AD15" s="5">
        <v>13855923</v>
      </c>
      <c r="AE15" s="5">
        <v>15535884</v>
      </c>
      <c r="AF15" s="5">
        <v>16872036</v>
      </c>
      <c r="AG15" s="5">
        <v>17547544</v>
      </c>
      <c r="AH15" s="5">
        <v>20526951</v>
      </c>
      <c r="AI15" s="10">
        <v>22285135</v>
      </c>
      <c r="AJ15" s="10">
        <v>24193911</v>
      </c>
    </row>
    <row r="16" spans="1:36">
      <c r="A16" s="8" t="s">
        <v>24</v>
      </c>
      <c r="B16" s="8" t="s">
        <v>25</v>
      </c>
      <c r="C16" s="9">
        <v>13</v>
      </c>
      <c r="D16" s="5">
        <v>1122344</v>
      </c>
      <c r="E16" s="5">
        <v>1478757</v>
      </c>
      <c r="F16" s="5">
        <v>1552376</v>
      </c>
      <c r="G16" s="5">
        <v>2017617</v>
      </c>
      <c r="H16" s="5">
        <v>2593500</v>
      </c>
      <c r="I16" s="5">
        <v>2807752</v>
      </c>
      <c r="J16" s="5">
        <v>3829244</v>
      </c>
      <c r="K16" s="5">
        <v>5027795</v>
      </c>
      <c r="L16" s="5">
        <v>6737276</v>
      </c>
      <c r="M16" s="5">
        <v>7152703</v>
      </c>
      <c r="N16" s="5">
        <v>8241181</v>
      </c>
      <c r="O16" s="5">
        <v>8509081</v>
      </c>
      <c r="P16" s="5">
        <v>9398799</v>
      </c>
      <c r="Q16" s="5">
        <v>11450814</v>
      </c>
      <c r="R16" s="5">
        <v>15913790</v>
      </c>
      <c r="S16" s="5">
        <v>21597045</v>
      </c>
      <c r="T16" s="5">
        <v>22587804</v>
      </c>
      <c r="U16" s="5">
        <v>23224598</v>
      </c>
      <c r="V16" s="5">
        <v>28011357</v>
      </c>
      <c r="W16" s="5">
        <v>34377817</v>
      </c>
      <c r="X16" s="5">
        <v>43588512</v>
      </c>
      <c r="Y16" s="5">
        <v>39985602</v>
      </c>
      <c r="Z16" s="5">
        <v>43271881</v>
      </c>
      <c r="AA16" s="5">
        <v>45741758</v>
      </c>
      <c r="AB16" s="5">
        <v>55340118</v>
      </c>
      <c r="AC16" s="5">
        <v>55161367</v>
      </c>
      <c r="AD16" s="5">
        <v>57957055</v>
      </c>
      <c r="AE16" s="5">
        <v>60258059</v>
      </c>
      <c r="AF16" s="5">
        <v>62669091</v>
      </c>
      <c r="AG16" s="5">
        <v>65962543</v>
      </c>
      <c r="AH16" s="5">
        <v>84129090</v>
      </c>
      <c r="AI16" s="10">
        <v>82987630</v>
      </c>
      <c r="AJ16" s="10">
        <v>82281002</v>
      </c>
    </row>
    <row r="17" spans="1:36">
      <c r="A17" s="8" t="s">
        <v>26</v>
      </c>
      <c r="B17" s="8" t="s">
        <v>27</v>
      </c>
      <c r="C17" s="9">
        <v>14</v>
      </c>
      <c r="D17" s="5">
        <v>441120</v>
      </c>
      <c r="E17" s="5">
        <v>686306</v>
      </c>
      <c r="F17" s="5">
        <v>891820</v>
      </c>
      <c r="G17" s="5">
        <v>1148598</v>
      </c>
      <c r="H17" s="5">
        <v>1515876</v>
      </c>
      <c r="I17" s="5">
        <v>1861506</v>
      </c>
      <c r="J17" s="5">
        <v>1915123</v>
      </c>
      <c r="K17" s="5">
        <v>2509364</v>
      </c>
      <c r="L17" s="5">
        <v>3338951</v>
      </c>
      <c r="M17" s="5">
        <v>3571297</v>
      </c>
      <c r="N17" s="5">
        <v>5133127</v>
      </c>
      <c r="O17" s="5">
        <v>6233960</v>
      </c>
      <c r="P17" s="5">
        <v>6883471</v>
      </c>
      <c r="Q17" s="5">
        <v>8446219</v>
      </c>
      <c r="R17" s="5">
        <v>10842542</v>
      </c>
      <c r="S17" s="5">
        <v>11779707</v>
      </c>
      <c r="T17" s="5">
        <v>13588948</v>
      </c>
      <c r="U17" s="5">
        <v>15041868</v>
      </c>
      <c r="V17" s="5">
        <v>13568652</v>
      </c>
      <c r="W17" s="5">
        <v>15805992</v>
      </c>
      <c r="X17" s="5">
        <v>17020509</v>
      </c>
      <c r="Y17" s="5">
        <v>19606333</v>
      </c>
      <c r="Z17" s="5">
        <v>20092426</v>
      </c>
      <c r="AA17" s="5">
        <v>20861814</v>
      </c>
      <c r="AB17" s="5">
        <v>23392891</v>
      </c>
      <c r="AC17" s="5">
        <v>24871290</v>
      </c>
      <c r="AD17" s="5">
        <v>28343025</v>
      </c>
      <c r="AE17" s="5">
        <v>33363600</v>
      </c>
      <c r="AF17" s="5">
        <v>36699891</v>
      </c>
      <c r="AG17" s="5">
        <v>38833832</v>
      </c>
      <c r="AH17" s="5">
        <v>44868778</v>
      </c>
      <c r="AI17" s="10">
        <v>51064251</v>
      </c>
      <c r="AJ17" s="10">
        <v>58293399</v>
      </c>
    </row>
    <row r="18" spans="1:36">
      <c r="A18" s="8" t="s">
        <v>28</v>
      </c>
      <c r="B18" s="8" t="s">
        <v>29</v>
      </c>
      <c r="C18" s="9">
        <v>15</v>
      </c>
      <c r="D18" s="5">
        <v>224264</v>
      </c>
      <c r="E18" s="5">
        <v>311564</v>
      </c>
      <c r="F18" s="5">
        <v>362101</v>
      </c>
      <c r="G18" s="5">
        <v>462017</v>
      </c>
      <c r="H18" s="5">
        <v>543006</v>
      </c>
      <c r="I18" s="5">
        <v>610679</v>
      </c>
      <c r="J18" s="5">
        <v>855469</v>
      </c>
      <c r="K18" s="5">
        <v>1103131</v>
      </c>
      <c r="L18" s="5">
        <v>1320818</v>
      </c>
      <c r="M18" s="5">
        <v>1387809</v>
      </c>
      <c r="N18" s="5">
        <v>1314943</v>
      </c>
      <c r="O18" s="5">
        <v>1563727</v>
      </c>
      <c r="P18" s="5">
        <v>1640980</v>
      </c>
      <c r="Q18" s="5">
        <v>1821580</v>
      </c>
      <c r="R18" s="5">
        <v>1948330</v>
      </c>
      <c r="S18" s="5">
        <v>2101278</v>
      </c>
      <c r="T18" s="5">
        <v>2286482</v>
      </c>
      <c r="U18" s="5">
        <v>2445575</v>
      </c>
      <c r="V18" s="5">
        <v>2396385</v>
      </c>
      <c r="W18" s="5">
        <v>2582277</v>
      </c>
      <c r="X18" s="5">
        <v>2853733</v>
      </c>
      <c r="Y18" s="5">
        <v>2884458</v>
      </c>
      <c r="Z18" s="5">
        <v>3062836</v>
      </c>
      <c r="AA18" s="5">
        <v>3147814</v>
      </c>
      <c r="AB18" s="5">
        <v>3335327</v>
      </c>
      <c r="AC18" s="5">
        <v>3341386</v>
      </c>
      <c r="AD18" s="5">
        <v>3535832</v>
      </c>
      <c r="AE18" s="5">
        <v>3724880</v>
      </c>
      <c r="AF18" s="5">
        <v>3587309</v>
      </c>
      <c r="AG18" s="5">
        <v>4244855</v>
      </c>
      <c r="AH18" s="5">
        <v>4237196</v>
      </c>
      <c r="AI18" s="10">
        <v>4630518</v>
      </c>
      <c r="AJ18" s="10">
        <v>5060350</v>
      </c>
    </row>
    <row r="19" spans="1:36">
      <c r="A19" s="8" t="s">
        <v>30</v>
      </c>
      <c r="B19" s="8" t="s">
        <v>31</v>
      </c>
      <c r="C19" s="9">
        <v>16</v>
      </c>
      <c r="D19" s="5">
        <v>743745</v>
      </c>
      <c r="E19" s="5">
        <v>1016493</v>
      </c>
      <c r="F19" s="5">
        <v>1210784</v>
      </c>
      <c r="G19" s="5">
        <v>1576183</v>
      </c>
      <c r="H19" s="5">
        <v>1999491</v>
      </c>
      <c r="I19" s="5">
        <v>2260938</v>
      </c>
      <c r="J19" s="5">
        <v>2912161</v>
      </c>
      <c r="K19" s="5">
        <v>3178911</v>
      </c>
      <c r="L19" s="5">
        <v>3355783</v>
      </c>
      <c r="M19" s="5">
        <v>3467977</v>
      </c>
      <c r="N19" s="5">
        <v>3586464</v>
      </c>
      <c r="O19" s="5">
        <v>4130178</v>
      </c>
      <c r="P19" s="5">
        <v>4893471</v>
      </c>
      <c r="Q19" s="5">
        <v>5693707</v>
      </c>
      <c r="R19" s="5">
        <v>6605845</v>
      </c>
      <c r="S19" s="5">
        <v>7280340</v>
      </c>
      <c r="T19" s="5">
        <v>8035609</v>
      </c>
      <c r="U19" s="5">
        <v>8915290</v>
      </c>
      <c r="V19" s="5">
        <v>9985738</v>
      </c>
      <c r="W19" s="5">
        <v>11945898</v>
      </c>
      <c r="X19" s="5">
        <v>13212500</v>
      </c>
      <c r="Y19" s="5">
        <v>14648583</v>
      </c>
      <c r="Z19" s="5">
        <v>15929411</v>
      </c>
      <c r="AA19" s="5">
        <v>17011188</v>
      </c>
      <c r="AB19" s="5">
        <v>16732585</v>
      </c>
      <c r="AC19" s="5">
        <v>16838729</v>
      </c>
      <c r="AD19" s="5">
        <v>17526733</v>
      </c>
      <c r="AE19" s="5">
        <v>18071149</v>
      </c>
      <c r="AF19" s="5">
        <v>11873190</v>
      </c>
      <c r="AG19" s="5">
        <v>16368711</v>
      </c>
      <c r="AH19" s="5">
        <v>19995002</v>
      </c>
      <c r="AI19" s="10">
        <v>20063576</v>
      </c>
      <c r="AJ19" s="10">
        <v>20141205</v>
      </c>
    </row>
    <row r="20" spans="1:36">
      <c r="A20" s="8" t="s">
        <v>32</v>
      </c>
      <c r="B20" s="8" t="s">
        <v>33</v>
      </c>
      <c r="C20" s="9">
        <v>17</v>
      </c>
      <c r="D20" s="5">
        <v>2761282</v>
      </c>
      <c r="E20" s="5">
        <v>3006227</v>
      </c>
      <c r="F20" s="5">
        <v>3751282</v>
      </c>
      <c r="G20" s="5">
        <v>4536383</v>
      </c>
      <c r="H20" s="5">
        <v>5079509</v>
      </c>
      <c r="I20" s="5">
        <v>5511026</v>
      </c>
      <c r="J20" s="5">
        <v>5843039</v>
      </c>
      <c r="K20" s="5">
        <v>7178820</v>
      </c>
      <c r="L20" s="5">
        <v>9060312</v>
      </c>
      <c r="M20" s="5">
        <v>11989262</v>
      </c>
      <c r="N20" s="5">
        <v>19001064</v>
      </c>
      <c r="O20" s="5">
        <v>25403699</v>
      </c>
      <c r="P20" s="5">
        <v>27828318</v>
      </c>
      <c r="Q20" s="5">
        <v>32000893</v>
      </c>
      <c r="R20" s="5">
        <v>35594854</v>
      </c>
      <c r="S20" s="5">
        <v>41717552</v>
      </c>
      <c r="T20" s="5">
        <v>48484300</v>
      </c>
      <c r="U20" s="5">
        <v>53797028</v>
      </c>
      <c r="V20" s="5">
        <v>46549702</v>
      </c>
      <c r="W20" s="5">
        <v>43342304</v>
      </c>
      <c r="X20" s="5">
        <v>42926722</v>
      </c>
      <c r="Y20" s="5">
        <v>47181944</v>
      </c>
      <c r="Z20" s="5">
        <v>51541658</v>
      </c>
      <c r="AA20" s="5">
        <v>61329790</v>
      </c>
      <c r="AB20" s="5">
        <v>64772520</v>
      </c>
      <c r="AC20" s="5">
        <v>66375011</v>
      </c>
      <c r="AD20" s="5">
        <v>67731035</v>
      </c>
      <c r="AE20" s="5">
        <v>71726630</v>
      </c>
      <c r="AF20" s="5">
        <v>71321733</v>
      </c>
      <c r="AG20" s="5">
        <v>73490187</v>
      </c>
      <c r="AH20" s="5">
        <v>73026521</v>
      </c>
      <c r="AI20" s="10">
        <v>72483236</v>
      </c>
      <c r="AJ20" s="10">
        <v>71943992</v>
      </c>
    </row>
    <row r="21" spans="1:36">
      <c r="A21" s="8" t="s">
        <v>34</v>
      </c>
      <c r="B21" s="8" t="s">
        <v>35</v>
      </c>
      <c r="C21" s="9">
        <v>18</v>
      </c>
      <c r="D21" s="5">
        <v>191994</v>
      </c>
      <c r="E21" s="5">
        <v>215504</v>
      </c>
      <c r="F21" s="5">
        <v>248128</v>
      </c>
      <c r="G21" s="5">
        <v>294472</v>
      </c>
      <c r="H21" s="5">
        <v>302408</v>
      </c>
      <c r="I21" s="5">
        <v>330245</v>
      </c>
      <c r="J21" s="5">
        <v>379955</v>
      </c>
      <c r="K21" s="5">
        <v>420508</v>
      </c>
      <c r="L21" s="5">
        <v>463790</v>
      </c>
      <c r="M21" s="5">
        <v>572690</v>
      </c>
      <c r="N21" s="5">
        <v>822421</v>
      </c>
      <c r="O21" s="5">
        <v>1019775</v>
      </c>
      <c r="P21" s="5">
        <v>1135588</v>
      </c>
      <c r="Q21" s="5">
        <v>1317891</v>
      </c>
      <c r="R21" s="5">
        <v>1568257</v>
      </c>
      <c r="S21" s="5">
        <v>1804437</v>
      </c>
      <c r="T21" s="5">
        <v>1871382</v>
      </c>
      <c r="U21" s="5">
        <v>1970619</v>
      </c>
      <c r="V21" s="5">
        <v>1665238</v>
      </c>
      <c r="W21" s="5">
        <v>2174671</v>
      </c>
      <c r="X21" s="5">
        <v>2486140</v>
      </c>
      <c r="Y21" s="5">
        <v>2671876</v>
      </c>
      <c r="Z21" s="5">
        <v>2834485</v>
      </c>
      <c r="AA21" s="5">
        <v>3110589</v>
      </c>
      <c r="AB21" s="5">
        <v>3056639</v>
      </c>
      <c r="AC21" s="5">
        <v>3247135</v>
      </c>
      <c r="AD21" s="5">
        <v>3426615</v>
      </c>
      <c r="AE21" s="5">
        <v>3648841</v>
      </c>
      <c r="AF21" s="5">
        <v>3898441</v>
      </c>
      <c r="AG21" s="5">
        <v>3951013</v>
      </c>
      <c r="AH21" s="5">
        <v>4452000</v>
      </c>
      <c r="AI21" s="10">
        <v>4779414</v>
      </c>
      <c r="AJ21" s="10">
        <v>5130907</v>
      </c>
    </row>
    <row r="22" spans="1:36">
      <c r="A22" s="8" t="s">
        <v>36</v>
      </c>
      <c r="B22" s="8" t="s">
        <v>37</v>
      </c>
      <c r="C22" s="9">
        <v>19</v>
      </c>
      <c r="D22" s="5">
        <v>1906412</v>
      </c>
      <c r="E22" s="5">
        <v>2419485</v>
      </c>
      <c r="F22" s="5">
        <v>2721071</v>
      </c>
      <c r="G22" s="5">
        <v>3097448</v>
      </c>
      <c r="H22" s="5">
        <v>3661038</v>
      </c>
      <c r="I22" s="5">
        <v>4061749</v>
      </c>
      <c r="J22" s="5">
        <v>4825733</v>
      </c>
      <c r="K22" s="5">
        <v>5852020</v>
      </c>
      <c r="L22" s="5">
        <v>6606000</v>
      </c>
      <c r="M22" s="5">
        <v>6942027</v>
      </c>
      <c r="N22" s="5">
        <v>7816950</v>
      </c>
      <c r="O22" s="5">
        <v>8817763</v>
      </c>
      <c r="P22" s="5">
        <v>9608583</v>
      </c>
      <c r="Q22" s="5">
        <v>10424837</v>
      </c>
      <c r="R22" s="5">
        <v>11622082</v>
      </c>
      <c r="S22" s="5">
        <v>12862704</v>
      </c>
      <c r="T22" s="5">
        <v>13368736</v>
      </c>
      <c r="U22" s="5">
        <v>13397323</v>
      </c>
      <c r="V22" s="5">
        <v>12689669</v>
      </c>
      <c r="W22" s="5">
        <v>14695653</v>
      </c>
      <c r="X22" s="5">
        <v>17457915</v>
      </c>
      <c r="Y22" s="5">
        <v>18407405</v>
      </c>
      <c r="Z22" s="5">
        <v>19085246</v>
      </c>
      <c r="AA22" s="5">
        <v>19193552</v>
      </c>
      <c r="AB22" s="5">
        <v>20030005</v>
      </c>
      <c r="AC22" s="5">
        <v>20803813</v>
      </c>
      <c r="AD22" s="5">
        <v>21748951</v>
      </c>
      <c r="AE22" s="5">
        <v>23313531</v>
      </c>
      <c r="AF22" s="5">
        <v>25026969</v>
      </c>
      <c r="AG22" s="5">
        <v>26439072</v>
      </c>
      <c r="AH22" s="5">
        <v>29606985</v>
      </c>
      <c r="AI22" s="10">
        <v>32359836</v>
      </c>
      <c r="AJ22" s="10">
        <v>35368646</v>
      </c>
    </row>
    <row r="23" spans="1:36">
      <c r="A23" s="8" t="s">
        <v>38</v>
      </c>
      <c r="B23" s="8" t="s">
        <v>39</v>
      </c>
      <c r="C23" s="9">
        <v>20</v>
      </c>
      <c r="D23" s="5">
        <v>2266024</v>
      </c>
      <c r="E23" s="5">
        <v>2859195</v>
      </c>
      <c r="F23" s="5">
        <v>3218936</v>
      </c>
      <c r="G23" s="5">
        <v>3675358</v>
      </c>
      <c r="H23" s="5">
        <v>4327669</v>
      </c>
      <c r="I23" s="5">
        <v>4800181</v>
      </c>
      <c r="J23" s="5">
        <v>5699964</v>
      </c>
      <c r="K23" s="5">
        <v>6890444</v>
      </c>
      <c r="L23" s="5">
        <v>7785744</v>
      </c>
      <c r="M23" s="5">
        <v>8247460</v>
      </c>
      <c r="N23" s="5">
        <v>9440594</v>
      </c>
      <c r="O23" s="5">
        <v>10744136</v>
      </c>
      <c r="P23" s="5">
        <v>11756007</v>
      </c>
      <c r="Q23" s="5">
        <v>12859871</v>
      </c>
      <c r="R23" s="5">
        <v>14482401</v>
      </c>
      <c r="S23" s="5">
        <v>16928540</v>
      </c>
      <c r="T23" s="5">
        <v>17822855</v>
      </c>
      <c r="U23" s="5">
        <v>18079143</v>
      </c>
      <c r="V23" s="5">
        <v>16924826</v>
      </c>
      <c r="W23" s="5">
        <v>19346267</v>
      </c>
      <c r="X23" s="5">
        <v>22706366</v>
      </c>
      <c r="Y23" s="5">
        <v>24139774</v>
      </c>
      <c r="Z23" s="5">
        <v>25096593</v>
      </c>
      <c r="AA23" s="5">
        <v>25514437</v>
      </c>
      <c r="AB23" s="5">
        <v>26596891</v>
      </c>
      <c r="AC23" s="5">
        <v>27653556</v>
      </c>
      <c r="AD23" s="5">
        <v>28924620</v>
      </c>
      <c r="AE23" s="5">
        <v>30800462</v>
      </c>
      <c r="AF23" s="5">
        <v>32907380</v>
      </c>
      <c r="AG23" s="5">
        <v>33351151</v>
      </c>
      <c r="AH23" s="5">
        <v>37580067</v>
      </c>
      <c r="AI23" s="10">
        <v>40343822</v>
      </c>
      <c r="AJ23" s="10">
        <v>43310833</v>
      </c>
    </row>
    <row r="24" spans="1:36">
      <c r="A24" s="8" t="s">
        <v>40</v>
      </c>
      <c r="B24" s="8" t="s">
        <v>41</v>
      </c>
      <c r="C24" s="9">
        <v>21</v>
      </c>
      <c r="D24" s="5">
        <v>617540</v>
      </c>
      <c r="E24" s="5">
        <v>776161</v>
      </c>
      <c r="F24" s="5">
        <v>958201</v>
      </c>
      <c r="G24" s="5">
        <v>1150117</v>
      </c>
      <c r="H24" s="5">
        <v>1300694</v>
      </c>
      <c r="I24" s="5">
        <v>1492707</v>
      </c>
      <c r="J24" s="5">
        <v>1972751</v>
      </c>
      <c r="K24" s="5">
        <v>2266822</v>
      </c>
      <c r="L24" s="5">
        <v>2733692</v>
      </c>
      <c r="M24" s="5">
        <v>3421144</v>
      </c>
      <c r="N24" s="5">
        <v>4261403</v>
      </c>
      <c r="O24" s="5">
        <v>5582930</v>
      </c>
      <c r="P24" s="5">
        <v>6529455</v>
      </c>
      <c r="Q24" s="5">
        <v>7229644</v>
      </c>
      <c r="R24" s="5">
        <v>8467210</v>
      </c>
      <c r="S24" s="5">
        <v>9863494</v>
      </c>
      <c r="T24" s="5">
        <v>11181183</v>
      </c>
      <c r="U24" s="5">
        <v>11906215</v>
      </c>
      <c r="V24" s="5">
        <v>10655073</v>
      </c>
      <c r="W24" s="5">
        <v>12965599</v>
      </c>
      <c r="X24" s="5">
        <v>14861786</v>
      </c>
      <c r="Y24" s="5">
        <v>16183407</v>
      </c>
      <c r="Z24" s="5">
        <v>17954772</v>
      </c>
      <c r="AA24" s="5">
        <v>18309460</v>
      </c>
      <c r="AB24" s="5">
        <v>18420562</v>
      </c>
      <c r="AC24" s="5">
        <v>18871331</v>
      </c>
      <c r="AD24" s="5">
        <v>19726195</v>
      </c>
      <c r="AE24" s="5">
        <v>21141934</v>
      </c>
      <c r="AF24" s="5">
        <v>22809243</v>
      </c>
      <c r="AG24" s="5">
        <v>23549812</v>
      </c>
      <c r="AH24" s="5">
        <v>24396395</v>
      </c>
      <c r="AI24" s="10">
        <v>25293027</v>
      </c>
      <c r="AJ24" s="10">
        <v>26222614</v>
      </c>
    </row>
    <row r="25" spans="1:36">
      <c r="A25" s="8" t="s">
        <v>42</v>
      </c>
      <c r="B25" s="8" t="s">
        <v>43</v>
      </c>
      <c r="C25" s="9">
        <v>22</v>
      </c>
      <c r="D25" s="5">
        <v>2274310</v>
      </c>
      <c r="E25" s="5">
        <v>3015838</v>
      </c>
      <c r="F25" s="5">
        <v>3386532</v>
      </c>
      <c r="G25" s="5">
        <v>3628518</v>
      </c>
      <c r="H25" s="5">
        <v>3942869</v>
      </c>
      <c r="I25" s="5">
        <v>4032306</v>
      </c>
      <c r="J25" s="5">
        <v>4724850</v>
      </c>
      <c r="K25" s="5">
        <v>5267167</v>
      </c>
      <c r="L25" s="5">
        <v>5968370</v>
      </c>
      <c r="M25" s="5">
        <v>7057554</v>
      </c>
      <c r="N25" s="5">
        <v>8133960</v>
      </c>
      <c r="O25" s="5">
        <v>9790583</v>
      </c>
      <c r="P25" s="5">
        <v>11277479</v>
      </c>
      <c r="Q25" s="5">
        <v>12778066</v>
      </c>
      <c r="R25" s="5">
        <v>14734049</v>
      </c>
      <c r="S25" s="5">
        <v>16900799</v>
      </c>
      <c r="T25" s="5">
        <v>18411105</v>
      </c>
      <c r="U25" s="5">
        <v>19931384</v>
      </c>
      <c r="V25" s="5">
        <v>21015738</v>
      </c>
      <c r="W25" s="5">
        <v>22261320</v>
      </c>
      <c r="X25" s="5">
        <v>23914235</v>
      </c>
      <c r="Y25" s="5">
        <v>25241758</v>
      </c>
      <c r="Z25" s="5">
        <v>27359728</v>
      </c>
      <c r="AA25" s="5">
        <v>29186006</v>
      </c>
      <c r="AB25" s="5">
        <v>32594376</v>
      </c>
      <c r="AC25" s="5">
        <v>33116661</v>
      </c>
      <c r="AD25" s="5">
        <v>34094884</v>
      </c>
      <c r="AE25" s="5">
        <v>39909802</v>
      </c>
      <c r="AF25" s="5">
        <v>44906689</v>
      </c>
      <c r="AG25" s="5">
        <v>36294028</v>
      </c>
      <c r="AH25" s="5">
        <v>41473682</v>
      </c>
      <c r="AI25" s="10">
        <v>36537618</v>
      </c>
      <c r="AJ25" s="10">
        <v>32943768</v>
      </c>
    </row>
    <row r="26" spans="1:36">
      <c r="A26" s="8" t="s">
        <v>44</v>
      </c>
      <c r="B26" s="8" t="s">
        <v>45</v>
      </c>
      <c r="C26" s="9">
        <v>23</v>
      </c>
      <c r="D26" s="5">
        <v>486870</v>
      </c>
      <c r="E26" s="5">
        <v>634920</v>
      </c>
      <c r="F26" s="5">
        <v>950763</v>
      </c>
      <c r="G26" s="5">
        <v>1145936</v>
      </c>
      <c r="H26" s="5">
        <v>1379260</v>
      </c>
      <c r="I26" s="5">
        <v>1523633</v>
      </c>
      <c r="J26" s="5">
        <v>1741058</v>
      </c>
      <c r="K26" s="5">
        <v>2151720</v>
      </c>
      <c r="L26" s="5">
        <v>2521534</v>
      </c>
      <c r="M26" s="5">
        <v>2790683</v>
      </c>
      <c r="N26" s="5">
        <v>3326989</v>
      </c>
      <c r="O26" s="5">
        <v>3964356</v>
      </c>
      <c r="P26" s="5">
        <v>4382039</v>
      </c>
      <c r="Q26" s="5">
        <v>4950013</v>
      </c>
      <c r="R26" s="5">
        <v>5809593</v>
      </c>
      <c r="S26" s="5">
        <v>6983244</v>
      </c>
      <c r="T26" s="5">
        <v>8408731</v>
      </c>
      <c r="U26" s="5">
        <v>9244780</v>
      </c>
      <c r="V26" s="5">
        <v>9946142</v>
      </c>
      <c r="W26" s="5">
        <v>11014984</v>
      </c>
      <c r="X26" s="5">
        <v>12224507</v>
      </c>
      <c r="Y26" s="5">
        <v>15948787</v>
      </c>
      <c r="Z26" s="5">
        <v>17774083</v>
      </c>
      <c r="AA26" s="5">
        <v>18601036</v>
      </c>
      <c r="AB26" s="5">
        <v>18374653</v>
      </c>
      <c r="AC26" s="5">
        <v>19312836</v>
      </c>
      <c r="AD26" s="5">
        <v>19719459</v>
      </c>
      <c r="AE26" s="5">
        <v>19755977</v>
      </c>
      <c r="AF26" s="5">
        <v>19625773</v>
      </c>
      <c r="AG26" s="5">
        <v>19884882</v>
      </c>
      <c r="AH26" s="5">
        <v>20233299</v>
      </c>
      <c r="AI26" s="10">
        <v>19291975</v>
      </c>
      <c r="AJ26" s="10">
        <v>18394445</v>
      </c>
    </row>
    <row r="27" spans="1:36">
      <c r="A27" s="8" t="s">
        <v>46</v>
      </c>
      <c r="B27" s="8" t="s">
        <v>47</v>
      </c>
      <c r="C27" s="9">
        <v>24</v>
      </c>
      <c r="D27" s="5">
        <v>1993696</v>
      </c>
      <c r="E27" s="5">
        <v>1908046</v>
      </c>
      <c r="F27" s="5">
        <v>1426770</v>
      </c>
      <c r="G27" s="5">
        <v>1953047</v>
      </c>
      <c r="H27" s="5">
        <v>2389529</v>
      </c>
      <c r="I27" s="5">
        <v>3227598</v>
      </c>
      <c r="J27" s="5">
        <v>3898494</v>
      </c>
      <c r="K27" s="5">
        <v>4923448</v>
      </c>
      <c r="L27" s="5">
        <v>6872585</v>
      </c>
      <c r="M27" s="5">
        <v>8642038</v>
      </c>
      <c r="N27" s="5">
        <v>9772131</v>
      </c>
      <c r="O27" s="5">
        <v>12139920</v>
      </c>
      <c r="P27" s="5">
        <v>15265995</v>
      </c>
      <c r="Q27" s="5">
        <v>16961963</v>
      </c>
      <c r="R27" s="5">
        <v>19833261</v>
      </c>
      <c r="S27" s="5">
        <v>24739217</v>
      </c>
      <c r="T27" s="5">
        <v>29062685</v>
      </c>
      <c r="U27" s="5">
        <v>31519990</v>
      </c>
      <c r="V27" s="5">
        <v>31955857</v>
      </c>
      <c r="W27" s="5">
        <v>36961963</v>
      </c>
      <c r="X27" s="5">
        <v>35256121</v>
      </c>
      <c r="Y27" s="5">
        <v>42423271</v>
      </c>
      <c r="Z27" s="5">
        <v>54844357</v>
      </c>
      <c r="AA27" s="5">
        <v>56690811</v>
      </c>
      <c r="AB27" s="5">
        <v>57266172</v>
      </c>
      <c r="AC27" s="5">
        <v>60483514</v>
      </c>
      <c r="AD27" s="5">
        <v>63965418</v>
      </c>
      <c r="AE27" s="5">
        <v>70637662</v>
      </c>
      <c r="AF27" s="5">
        <v>75736615</v>
      </c>
      <c r="AG27" s="5">
        <v>75984985</v>
      </c>
      <c r="AH27" s="5">
        <v>83567942</v>
      </c>
      <c r="AI27" s="10">
        <v>91065861</v>
      </c>
      <c r="AJ27" s="10">
        <v>99273615</v>
      </c>
    </row>
    <row r="28" spans="1:36">
      <c r="A28" s="8" t="s">
        <v>48</v>
      </c>
      <c r="B28" s="8" t="s">
        <v>49</v>
      </c>
      <c r="C28" s="9">
        <v>25</v>
      </c>
      <c r="D28" s="5">
        <v>1262105</v>
      </c>
      <c r="E28" s="5">
        <v>1588955</v>
      </c>
      <c r="F28" s="5">
        <v>2064239</v>
      </c>
      <c r="G28" s="5">
        <v>2544073</v>
      </c>
      <c r="H28" s="5">
        <v>2872152</v>
      </c>
      <c r="I28" s="5">
        <v>3327226</v>
      </c>
      <c r="J28" s="5">
        <v>3949280</v>
      </c>
      <c r="K28" s="5">
        <v>4508502</v>
      </c>
      <c r="L28" s="5">
        <v>5297609</v>
      </c>
      <c r="M28" s="5">
        <v>6176319</v>
      </c>
      <c r="N28" s="5">
        <v>8819439</v>
      </c>
      <c r="O28" s="5">
        <v>11336472</v>
      </c>
      <c r="P28" s="5">
        <v>13598973</v>
      </c>
      <c r="Q28" s="5">
        <v>17080295</v>
      </c>
      <c r="R28" s="5">
        <v>21196965</v>
      </c>
      <c r="S28" s="5">
        <v>23873751</v>
      </c>
      <c r="T28" s="5">
        <v>28395829</v>
      </c>
      <c r="U28" s="5">
        <v>34089105</v>
      </c>
      <c r="V28" s="5">
        <v>36700119</v>
      </c>
      <c r="W28" s="5">
        <v>37187783</v>
      </c>
      <c r="X28" s="5">
        <v>41592249</v>
      </c>
      <c r="Y28" s="5">
        <v>42556864</v>
      </c>
      <c r="Z28" s="5">
        <v>44630863</v>
      </c>
      <c r="AA28" s="5">
        <v>46764532</v>
      </c>
      <c r="AB28" s="5">
        <v>48630256</v>
      </c>
      <c r="AC28" s="5">
        <v>50406279</v>
      </c>
      <c r="AD28" s="5">
        <v>51967840</v>
      </c>
      <c r="AE28" s="5">
        <v>54196059</v>
      </c>
      <c r="AF28" s="5">
        <v>55791660</v>
      </c>
      <c r="AG28" s="5">
        <v>56752926</v>
      </c>
      <c r="AH28" s="5">
        <v>57374435</v>
      </c>
      <c r="AI28" s="10">
        <v>56940192</v>
      </c>
      <c r="AJ28" s="10">
        <v>56509236</v>
      </c>
    </row>
    <row r="29" spans="1:36">
      <c r="A29" s="8" t="s">
        <v>50</v>
      </c>
      <c r="B29" s="8" t="s">
        <v>51</v>
      </c>
      <c r="C29" s="9">
        <v>26</v>
      </c>
      <c r="D29" s="5">
        <v>636603</v>
      </c>
      <c r="E29" s="5">
        <v>829009</v>
      </c>
      <c r="F29" s="5">
        <v>984451</v>
      </c>
      <c r="G29" s="5">
        <v>1174931</v>
      </c>
      <c r="H29" s="5">
        <v>1425332</v>
      </c>
      <c r="I29" s="5">
        <v>1824333</v>
      </c>
      <c r="J29" s="5">
        <v>2246321</v>
      </c>
      <c r="K29" s="5">
        <v>2944970</v>
      </c>
      <c r="L29" s="5">
        <v>3756753</v>
      </c>
      <c r="M29" s="5">
        <v>4621627</v>
      </c>
      <c r="N29" s="5">
        <v>6150037</v>
      </c>
      <c r="O29" s="5">
        <v>7940015</v>
      </c>
      <c r="P29" s="5">
        <v>9583298</v>
      </c>
      <c r="Q29" s="5">
        <v>11077643</v>
      </c>
      <c r="R29" s="5">
        <v>13536727</v>
      </c>
      <c r="S29" s="5">
        <v>16792123</v>
      </c>
      <c r="T29" s="5">
        <v>20161830</v>
      </c>
      <c r="U29" s="5">
        <v>23306069</v>
      </c>
      <c r="V29" s="5">
        <v>23095496</v>
      </c>
      <c r="W29" s="5">
        <v>23350792</v>
      </c>
      <c r="X29" s="5">
        <v>25812454</v>
      </c>
      <c r="Y29" s="5">
        <v>26815741</v>
      </c>
      <c r="Z29" s="5">
        <v>31421412</v>
      </c>
      <c r="AA29" s="5">
        <v>34277257</v>
      </c>
      <c r="AB29" s="5">
        <v>36652305</v>
      </c>
      <c r="AC29" s="5">
        <v>39311981</v>
      </c>
      <c r="AD29" s="5">
        <v>43086463</v>
      </c>
      <c r="AE29" s="5">
        <v>47041205</v>
      </c>
      <c r="AF29" s="5">
        <v>51523242</v>
      </c>
      <c r="AG29" s="5">
        <v>53585044</v>
      </c>
      <c r="AH29" s="5">
        <v>57248186</v>
      </c>
      <c r="AI29" s="10">
        <v>61090402</v>
      </c>
      <c r="AJ29" s="10">
        <v>65255036</v>
      </c>
    </row>
    <row r="30" spans="1:36">
      <c r="A30" s="8" t="s">
        <v>52</v>
      </c>
      <c r="B30" s="8" t="s">
        <v>53</v>
      </c>
      <c r="C30" s="9">
        <v>27</v>
      </c>
      <c r="D30" s="5">
        <v>2092224</v>
      </c>
      <c r="E30" s="5">
        <v>2589059</v>
      </c>
      <c r="F30" s="5">
        <v>3045315</v>
      </c>
      <c r="G30" s="5">
        <v>3345521</v>
      </c>
      <c r="H30" s="5">
        <v>3605205</v>
      </c>
      <c r="I30" s="5">
        <v>3986347</v>
      </c>
      <c r="J30" s="5">
        <v>4376735</v>
      </c>
      <c r="K30" s="5">
        <v>4983392</v>
      </c>
      <c r="L30" s="5">
        <v>5803266</v>
      </c>
      <c r="M30" s="5">
        <v>7050349</v>
      </c>
      <c r="N30" s="5">
        <v>8764699</v>
      </c>
      <c r="O30" s="5">
        <v>10801034</v>
      </c>
      <c r="P30" s="5">
        <v>12882118</v>
      </c>
      <c r="Q30" s="5">
        <v>14563380</v>
      </c>
      <c r="R30" s="5">
        <v>16573906</v>
      </c>
      <c r="S30" s="5">
        <v>19221317</v>
      </c>
      <c r="T30" s="5">
        <v>21952511</v>
      </c>
      <c r="U30" s="5">
        <v>24529066</v>
      </c>
      <c r="V30" s="5">
        <v>25973675</v>
      </c>
      <c r="W30" s="5">
        <v>27308443</v>
      </c>
      <c r="X30" s="5">
        <v>29148747</v>
      </c>
      <c r="Y30" s="5">
        <v>32207437</v>
      </c>
      <c r="Z30" s="5">
        <v>35557207</v>
      </c>
      <c r="AA30" s="5">
        <v>38700939</v>
      </c>
      <c r="AB30" s="5">
        <v>42209615</v>
      </c>
      <c r="AC30" s="5">
        <v>45429437</v>
      </c>
      <c r="AD30" s="5">
        <v>48794827</v>
      </c>
      <c r="AE30" s="5">
        <v>51832172</v>
      </c>
      <c r="AF30" s="5">
        <v>55455586</v>
      </c>
      <c r="AG30" s="5">
        <v>59479387</v>
      </c>
      <c r="AH30" s="5">
        <v>60760922</v>
      </c>
      <c r="AI30" s="10">
        <v>64620174</v>
      </c>
      <c r="AJ30" s="10">
        <v>68724547</v>
      </c>
    </row>
    <row r="31" spans="1:36">
      <c r="A31" s="8" t="s">
        <v>54</v>
      </c>
      <c r="B31" s="8" t="s">
        <v>55</v>
      </c>
      <c r="C31" s="9">
        <v>28</v>
      </c>
      <c r="D31" s="5">
        <v>1474630</v>
      </c>
      <c r="E31" s="5">
        <v>1914508</v>
      </c>
      <c r="F31" s="5">
        <v>2410307</v>
      </c>
      <c r="G31" s="5">
        <v>2815862</v>
      </c>
      <c r="H31" s="5">
        <v>3119800</v>
      </c>
      <c r="I31" s="5">
        <v>3600822</v>
      </c>
      <c r="J31" s="5">
        <v>4127192</v>
      </c>
      <c r="K31" s="5">
        <v>4737254</v>
      </c>
      <c r="L31" s="5">
        <v>5457709</v>
      </c>
      <c r="M31" s="5">
        <v>6668892</v>
      </c>
      <c r="N31" s="5">
        <v>7963425</v>
      </c>
      <c r="O31" s="5">
        <v>9483405</v>
      </c>
      <c r="P31" s="5">
        <v>11339750</v>
      </c>
      <c r="Q31" s="5">
        <v>13013873</v>
      </c>
      <c r="R31" s="5">
        <v>15307186</v>
      </c>
      <c r="S31" s="5">
        <v>18044611</v>
      </c>
      <c r="T31" s="5">
        <v>20889811</v>
      </c>
      <c r="U31" s="5">
        <v>22932571</v>
      </c>
      <c r="V31" s="5">
        <v>23263818</v>
      </c>
      <c r="W31" s="5">
        <v>24192596</v>
      </c>
      <c r="X31" s="5">
        <v>25696696</v>
      </c>
      <c r="Y31" s="5">
        <v>28803588</v>
      </c>
      <c r="Z31" s="5">
        <v>32296697</v>
      </c>
      <c r="AA31" s="5">
        <v>35760741</v>
      </c>
      <c r="AB31" s="5">
        <v>39194948</v>
      </c>
      <c r="AC31" s="5">
        <v>41569835</v>
      </c>
      <c r="AD31" s="5">
        <v>44635164</v>
      </c>
      <c r="AE31" s="5">
        <v>48586216</v>
      </c>
      <c r="AF31" s="5">
        <v>53296389</v>
      </c>
      <c r="AG31" s="5">
        <v>55490328</v>
      </c>
      <c r="AH31" s="5">
        <v>56748222</v>
      </c>
      <c r="AI31" s="10">
        <v>58748336</v>
      </c>
      <c r="AJ31" s="10">
        <v>60818944</v>
      </c>
    </row>
    <row r="32" spans="1:36">
      <c r="A32" s="8" t="s">
        <v>56</v>
      </c>
      <c r="B32" s="8" t="s">
        <v>57</v>
      </c>
      <c r="C32" s="9">
        <v>29</v>
      </c>
      <c r="D32" s="5">
        <v>352242</v>
      </c>
      <c r="E32" s="5">
        <v>514766</v>
      </c>
      <c r="F32" s="5">
        <v>718247</v>
      </c>
      <c r="G32" s="5">
        <v>964354</v>
      </c>
      <c r="H32" s="5">
        <v>1236600</v>
      </c>
      <c r="I32" s="5">
        <v>1612504</v>
      </c>
      <c r="J32" s="5">
        <v>1835851</v>
      </c>
      <c r="K32" s="5">
        <v>2054272</v>
      </c>
      <c r="L32" s="5">
        <v>2485101</v>
      </c>
      <c r="M32" s="5">
        <v>2894264</v>
      </c>
      <c r="N32" s="5">
        <v>3465911</v>
      </c>
      <c r="O32" s="5">
        <v>4214371</v>
      </c>
      <c r="P32" s="5">
        <v>5071473</v>
      </c>
      <c r="Q32" s="5">
        <v>5819654</v>
      </c>
      <c r="R32" s="5">
        <v>6803511</v>
      </c>
      <c r="S32" s="5">
        <v>8062812</v>
      </c>
      <c r="T32" s="5">
        <v>9348367</v>
      </c>
      <c r="U32" s="5">
        <v>10859772</v>
      </c>
      <c r="V32" s="5">
        <v>11624463</v>
      </c>
      <c r="W32" s="5">
        <v>13034611</v>
      </c>
      <c r="X32" s="5">
        <v>14087033</v>
      </c>
      <c r="Y32" s="5">
        <v>18383788</v>
      </c>
      <c r="Z32" s="5">
        <v>19239692</v>
      </c>
      <c r="AA32" s="5">
        <v>20917125</v>
      </c>
      <c r="AB32" s="5">
        <v>22806084</v>
      </c>
      <c r="AC32" s="5">
        <v>25184841</v>
      </c>
      <c r="AD32" s="5">
        <v>27932603</v>
      </c>
      <c r="AE32" s="5">
        <v>31319640</v>
      </c>
      <c r="AF32" s="5">
        <v>33970390</v>
      </c>
      <c r="AG32" s="5">
        <v>38069617</v>
      </c>
      <c r="AH32" s="5">
        <v>41724315</v>
      </c>
      <c r="AI32" s="10">
        <v>44435140</v>
      </c>
      <c r="AJ32" s="10">
        <v>47322088</v>
      </c>
    </row>
    <row r="33" spans="1:36">
      <c r="A33" s="8" t="s">
        <v>58</v>
      </c>
      <c r="B33" s="8" t="s">
        <v>59</v>
      </c>
      <c r="C33" s="9">
        <v>30</v>
      </c>
      <c r="D33" s="5">
        <v>716304</v>
      </c>
      <c r="E33" s="5">
        <v>879416</v>
      </c>
      <c r="F33" s="5">
        <v>1067928</v>
      </c>
      <c r="G33" s="5">
        <v>1288184</v>
      </c>
      <c r="H33" s="5">
        <v>1513398</v>
      </c>
      <c r="I33" s="5">
        <v>1730038</v>
      </c>
      <c r="J33" s="5">
        <v>1985873</v>
      </c>
      <c r="K33" s="5">
        <v>2293959</v>
      </c>
      <c r="L33" s="5">
        <v>2695294</v>
      </c>
      <c r="M33" s="5">
        <v>3410452</v>
      </c>
      <c r="N33" s="5">
        <v>4123036</v>
      </c>
      <c r="O33" s="5">
        <v>5068692</v>
      </c>
      <c r="P33" s="5">
        <v>6046111</v>
      </c>
      <c r="Q33" s="5">
        <v>6967099</v>
      </c>
      <c r="R33" s="5">
        <v>8170253</v>
      </c>
      <c r="S33" s="5">
        <v>9704115</v>
      </c>
      <c r="T33" s="5">
        <v>10828985</v>
      </c>
      <c r="U33" s="5">
        <v>11845364</v>
      </c>
      <c r="V33" s="5">
        <v>11642573</v>
      </c>
      <c r="W33" s="5">
        <v>12452061</v>
      </c>
      <c r="X33" s="5">
        <v>13583538</v>
      </c>
      <c r="Y33" s="5">
        <v>14948905</v>
      </c>
      <c r="Z33" s="5">
        <v>16989250</v>
      </c>
      <c r="AA33" s="5">
        <v>18063159</v>
      </c>
      <c r="AB33" s="5">
        <v>18890566</v>
      </c>
      <c r="AC33" s="5">
        <v>19876741</v>
      </c>
      <c r="AD33" s="5">
        <v>21413434</v>
      </c>
      <c r="AE33" s="5">
        <v>23380159</v>
      </c>
      <c r="AF33" s="5">
        <v>25081278</v>
      </c>
      <c r="AG33" s="5">
        <v>26437950</v>
      </c>
      <c r="AH33" s="5">
        <v>27287646</v>
      </c>
      <c r="AI33" s="10">
        <v>28891845</v>
      </c>
      <c r="AJ33" s="10">
        <v>30593048</v>
      </c>
    </row>
    <row r="34" spans="1:36">
      <c r="A34" s="10" t="s">
        <v>60</v>
      </c>
      <c r="B34" s="12" t="s">
        <v>104</v>
      </c>
      <c r="C34" s="9">
        <v>31</v>
      </c>
      <c r="D34" s="5">
        <v>35302</v>
      </c>
      <c r="E34" s="5">
        <v>20756</v>
      </c>
      <c r="F34" s="5">
        <v>23373</v>
      </c>
      <c r="G34" s="5">
        <v>28131</v>
      </c>
      <c r="H34" s="5">
        <v>33898</v>
      </c>
      <c r="I34" s="5">
        <v>49876</v>
      </c>
      <c r="J34" s="5">
        <v>55952</v>
      </c>
      <c r="K34" s="5">
        <v>57277</v>
      </c>
      <c r="L34" s="5">
        <v>88180</v>
      </c>
      <c r="M34" s="5">
        <v>115045</v>
      </c>
      <c r="N34" s="5">
        <v>142698</v>
      </c>
      <c r="O34" s="5">
        <v>169260</v>
      </c>
      <c r="P34" s="5">
        <v>235926</v>
      </c>
      <c r="Q34" s="5">
        <v>298696</v>
      </c>
      <c r="R34" s="5">
        <v>381825</v>
      </c>
      <c r="S34" s="5">
        <v>473897</v>
      </c>
      <c r="T34" s="5">
        <v>565636</v>
      </c>
      <c r="U34" s="5">
        <v>675663</v>
      </c>
      <c r="V34" s="5">
        <v>676051</v>
      </c>
      <c r="W34" s="5">
        <v>732933</v>
      </c>
      <c r="X34" s="5">
        <v>777341</v>
      </c>
      <c r="Y34" s="5">
        <v>852090</v>
      </c>
      <c r="Z34" s="5">
        <v>878183</v>
      </c>
      <c r="AA34" s="5">
        <v>957074</v>
      </c>
      <c r="AB34" s="5">
        <v>1012235</v>
      </c>
      <c r="AC34" s="5">
        <v>1033843</v>
      </c>
      <c r="AD34" s="5">
        <v>1114005</v>
      </c>
      <c r="AE34" s="5">
        <v>1239479</v>
      </c>
      <c r="AF34" s="5">
        <v>1442031</v>
      </c>
      <c r="AG34" s="5">
        <v>1599680</v>
      </c>
      <c r="AH34" s="5">
        <v>1884586</v>
      </c>
      <c r="AI34" s="10">
        <v>1682986</v>
      </c>
      <c r="AJ34" s="10">
        <v>1502952</v>
      </c>
    </row>
    <row r="35" spans="1:36">
      <c r="A35" s="10" t="s">
        <v>61</v>
      </c>
      <c r="B35" s="12" t="s">
        <v>105</v>
      </c>
      <c r="C35" s="9">
        <v>32</v>
      </c>
    </row>
    <row r="36" spans="1:36">
      <c r="A36" s="10" t="s">
        <v>143</v>
      </c>
      <c r="B36" s="12"/>
    </row>
    <row r="37" spans="1:36">
      <c r="A37" s="10" t="s">
        <v>108</v>
      </c>
      <c r="D37" s="10">
        <f t="shared" ref="D37:P37" si="0">D3/(D3+D4+D5+D19)</f>
        <v>0.36156115973577918</v>
      </c>
      <c r="E37" s="10">
        <f t="shared" si="0"/>
        <v>0.36597038928382819</v>
      </c>
      <c r="F37" s="10">
        <f t="shared" si="0"/>
        <v>0.35158048344409598</v>
      </c>
      <c r="G37" s="10">
        <f t="shared" si="0"/>
        <v>0.32246892183375875</v>
      </c>
      <c r="H37" s="10">
        <f t="shared" si="0"/>
        <v>0.29854529007310904</v>
      </c>
      <c r="I37" s="10">
        <f t="shared" si="0"/>
        <v>0.29903139066913809</v>
      </c>
      <c r="J37" s="10">
        <f t="shared" si="0"/>
        <v>0.26221774649113644</v>
      </c>
      <c r="K37" s="10">
        <f t="shared" si="0"/>
        <v>0.23757477067470803</v>
      </c>
      <c r="L37" s="10">
        <f t="shared" si="0"/>
        <v>0.23722100159782675</v>
      </c>
      <c r="M37" s="10">
        <f t="shared" si="0"/>
        <v>0.23461240952118986</v>
      </c>
      <c r="N37" s="10">
        <f t="shared" si="0"/>
        <v>0.22825531060574319</v>
      </c>
      <c r="O37" s="10">
        <f t="shared" si="0"/>
        <v>0.20825109269071174</v>
      </c>
      <c r="P37" s="10">
        <f t="shared" si="0"/>
        <v>0.20866757620895263</v>
      </c>
      <c r="Q37" s="10">
        <f t="shared" ref="Q37:AJ37" si="1">Q3/(Q3+Q4+Q5+Q19)</f>
        <v>0.19029881312025043</v>
      </c>
      <c r="R37" s="10">
        <f t="shared" si="1"/>
        <v>0.18361599039452675</v>
      </c>
      <c r="S37" s="10">
        <f t="shared" si="1"/>
        <v>0.17346159934376273</v>
      </c>
      <c r="T37" s="10">
        <f t="shared" si="1"/>
        <v>0.16936778574898861</v>
      </c>
      <c r="U37" s="10">
        <f t="shared" si="1"/>
        <v>0.15876621036135663</v>
      </c>
      <c r="V37" s="10">
        <f t="shared" si="1"/>
        <v>0.14492086360298018</v>
      </c>
      <c r="W37" s="10">
        <f t="shared" si="1"/>
        <v>0.14449182752380527</v>
      </c>
      <c r="X37" s="10">
        <f t="shared" si="1"/>
        <v>0.1306888623751058</v>
      </c>
      <c r="Y37" s="10">
        <f t="shared" si="1"/>
        <v>0.12836873259111484</v>
      </c>
      <c r="Z37" s="10">
        <f t="shared" si="1"/>
        <v>0.12050996246924602</v>
      </c>
      <c r="AA37" s="10">
        <f t="shared" si="1"/>
        <v>0.11378439973570875</v>
      </c>
      <c r="AB37" s="10">
        <f t="shared" si="1"/>
        <v>0.10766094922483474</v>
      </c>
      <c r="AC37" s="10">
        <f t="shared" si="1"/>
        <v>9.9032627507998239E-2</v>
      </c>
      <c r="AD37" s="10">
        <f t="shared" si="1"/>
        <v>9.6361784412151374E-2</v>
      </c>
      <c r="AE37" s="10">
        <f t="shared" si="1"/>
        <v>8.8675629611626963E-2</v>
      </c>
      <c r="AF37" s="10">
        <f t="shared" si="1"/>
        <v>8.3835699520563065E-2</v>
      </c>
      <c r="AG37" s="10">
        <f t="shared" si="1"/>
        <v>8.5513435527833623E-2</v>
      </c>
      <c r="AH37" s="10">
        <f t="shared" si="1"/>
        <v>7.5153157005581839E-2</v>
      </c>
      <c r="AI37" s="10">
        <f t="shared" si="1"/>
        <v>7.4175134283846172E-2</v>
      </c>
      <c r="AJ37" s="10">
        <f t="shared" si="1"/>
        <v>6.9165513855954389E-2</v>
      </c>
    </row>
    <row r="38" spans="1:36">
      <c r="A38" s="10" t="s">
        <v>109</v>
      </c>
      <c r="D38" s="10">
        <f>D4/(D3+D4+D5+D19)</f>
        <v>4.3505751065402963E-2</v>
      </c>
      <c r="E38" s="10">
        <f t="shared" ref="E38:AJ38" si="2">E4/(E3+E4+E5+E19)</f>
        <v>4.190005544336517E-2</v>
      </c>
      <c r="F38" s="10">
        <f t="shared" si="2"/>
        <v>3.7476986773227451E-2</v>
      </c>
      <c r="G38" s="10">
        <f t="shared" si="2"/>
        <v>3.3991514729985468E-2</v>
      </c>
      <c r="H38" s="10">
        <f t="shared" si="2"/>
        <v>3.1587328341414006E-2</v>
      </c>
      <c r="I38" s="10">
        <f t="shared" si="2"/>
        <v>3.1361481940708195E-2</v>
      </c>
      <c r="J38" s="10">
        <f t="shared" si="2"/>
        <v>3.0989675293857374E-2</v>
      </c>
      <c r="K38" s="10">
        <f t="shared" si="2"/>
        <v>2.7704130449881199E-2</v>
      </c>
      <c r="L38" s="10">
        <f t="shared" si="2"/>
        <v>2.4254112766554911E-2</v>
      </c>
      <c r="M38" s="10">
        <f t="shared" si="2"/>
        <v>2.1494170367544866E-2</v>
      </c>
      <c r="N38" s="10">
        <f t="shared" si="2"/>
        <v>2.1291959827574002E-2</v>
      </c>
      <c r="O38" s="10">
        <f t="shared" si="2"/>
        <v>2.0653884340894369E-2</v>
      </c>
      <c r="P38" s="10">
        <f t="shared" si="2"/>
        <v>1.5807587512137473E-2</v>
      </c>
      <c r="Q38" s="10">
        <f t="shared" si="2"/>
        <v>1.4575590483295724E-2</v>
      </c>
      <c r="R38" s="10">
        <f t="shared" si="2"/>
        <v>1.5611899134920259E-2</v>
      </c>
      <c r="S38" s="10">
        <f t="shared" si="2"/>
        <v>1.6189572081520394E-2</v>
      </c>
      <c r="T38" s="10">
        <f t="shared" si="2"/>
        <v>1.5006281785980194E-2</v>
      </c>
      <c r="U38" s="10">
        <f t="shared" si="2"/>
        <v>1.485835099576095E-2</v>
      </c>
      <c r="V38" s="10">
        <f t="shared" si="2"/>
        <v>1.2954101749316962E-2</v>
      </c>
      <c r="W38" s="10">
        <f t="shared" si="2"/>
        <v>1.1539077186543035E-2</v>
      </c>
      <c r="X38" s="10">
        <f t="shared" si="2"/>
        <v>1.0635342101274751E-2</v>
      </c>
      <c r="Y38" s="10">
        <f t="shared" si="2"/>
        <v>1.0456802491593408E-2</v>
      </c>
      <c r="Z38" s="10">
        <f t="shared" si="2"/>
        <v>1.0026908609156105E-2</v>
      </c>
      <c r="AA38" s="10">
        <f t="shared" si="2"/>
        <v>9.7117085582568013E-3</v>
      </c>
      <c r="AB38" s="10">
        <f t="shared" si="2"/>
        <v>9.2409139309224848E-3</v>
      </c>
      <c r="AC38" s="10">
        <f t="shared" si="2"/>
        <v>1.0248696265029453E-2</v>
      </c>
      <c r="AD38" s="10">
        <f t="shared" si="2"/>
        <v>9.9412951292715823E-3</v>
      </c>
      <c r="AE38" s="10">
        <f t="shared" si="2"/>
        <v>9.9604238532485668E-3</v>
      </c>
      <c r="AF38" s="10">
        <f t="shared" si="2"/>
        <v>1.1483550883899036E-2</v>
      </c>
      <c r="AG38" s="10">
        <f t="shared" si="2"/>
        <v>1.0058859778435781E-2</v>
      </c>
      <c r="AH38" s="10">
        <f t="shared" si="2"/>
        <v>8.324731651730876E-3</v>
      </c>
      <c r="AI38" s="10">
        <f t="shared" si="2"/>
        <v>8.0363289343811477E-3</v>
      </c>
      <c r="AJ38" s="10">
        <f t="shared" si="2"/>
        <v>7.7577323752548843E-3</v>
      </c>
    </row>
    <row r="39" spans="1:36">
      <c r="A39" s="10" t="s">
        <v>110</v>
      </c>
      <c r="D39" s="10">
        <f>D5/(D3+D4+D5+D19)</f>
        <v>0.54670716353201987</v>
      </c>
      <c r="E39" s="10">
        <f t="shared" ref="E39:AJ39" si="3">E5/(E3+E4+E5+E19)</f>
        <v>0.5414435290203059</v>
      </c>
      <c r="F39" s="10">
        <f t="shared" si="3"/>
        <v>0.55687695274736515</v>
      </c>
      <c r="G39" s="10">
        <f t="shared" si="3"/>
        <v>0.58322524445892088</v>
      </c>
      <c r="H39" s="10">
        <f t="shared" si="3"/>
        <v>0.60457950401364702</v>
      </c>
      <c r="I39" s="10">
        <f t="shared" si="3"/>
        <v>0.60315149425223835</v>
      </c>
      <c r="J39" s="10">
        <f t="shared" si="3"/>
        <v>0.63430602077844711</v>
      </c>
      <c r="K39" s="10">
        <f t="shared" si="3"/>
        <v>0.6668076815707713</v>
      </c>
      <c r="L39" s="10">
        <f t="shared" si="3"/>
        <v>0.6783119736524561</v>
      </c>
      <c r="M39" s="10">
        <f t="shared" si="3"/>
        <v>0.68533491449101291</v>
      </c>
      <c r="N39" s="10">
        <f t="shared" si="3"/>
        <v>0.69587142503134247</v>
      </c>
      <c r="O39" s="10">
        <f t="shared" si="3"/>
        <v>0.71813353659409174</v>
      </c>
      <c r="P39" s="10">
        <f t="shared" si="3"/>
        <v>0.71878313817134687</v>
      </c>
      <c r="Q39" s="10">
        <f t="shared" si="3"/>
        <v>0.73572582617919102</v>
      </c>
      <c r="R39" s="10">
        <f t="shared" si="3"/>
        <v>0.74204089314300414</v>
      </c>
      <c r="S39" s="10">
        <f t="shared" si="3"/>
        <v>0.75503118056245044</v>
      </c>
      <c r="T39" s="10">
        <f t="shared" si="3"/>
        <v>0.75882773734447817</v>
      </c>
      <c r="U39" s="10">
        <f t="shared" si="3"/>
        <v>0.76714256281520221</v>
      </c>
      <c r="V39" s="10">
        <f t="shared" si="3"/>
        <v>0.77739181362960608</v>
      </c>
      <c r="W39" s="10">
        <f t="shared" si="3"/>
        <v>0.7744030463131627</v>
      </c>
      <c r="X39" s="10">
        <f t="shared" si="3"/>
        <v>0.78968901091664112</v>
      </c>
      <c r="Y39" s="10">
        <f t="shared" si="3"/>
        <v>0.78536991754891383</v>
      </c>
      <c r="Z39" s="10">
        <f t="shared" si="3"/>
        <v>0.79160208290740552</v>
      </c>
      <c r="AA39" s="10">
        <f t="shared" si="3"/>
        <v>0.7964080429280378</v>
      </c>
      <c r="AB39" s="10">
        <f t="shared" si="3"/>
        <v>0.81446175782926167</v>
      </c>
      <c r="AC39" s="10">
        <f t="shared" si="3"/>
        <v>0.82301718845770888</v>
      </c>
      <c r="AD39" s="10">
        <f t="shared" si="3"/>
        <v>0.82513984456195677</v>
      </c>
      <c r="AE39" s="10">
        <f t="shared" si="3"/>
        <v>0.83493211988618476</v>
      </c>
      <c r="AF39" s="10">
        <f t="shared" si="3"/>
        <v>0.86252769252301908</v>
      </c>
      <c r="AG39" s="10">
        <f t="shared" si="3"/>
        <v>0.84913919344794209</v>
      </c>
      <c r="AH39" s="10">
        <f t="shared" si="3"/>
        <v>0.85993538444514661</v>
      </c>
      <c r="AI39" s="10">
        <f t="shared" si="3"/>
        <v>0.8654243341560669</v>
      </c>
      <c r="AJ39" s="10">
        <f t="shared" si="3"/>
        <v>0.87478600494109005</v>
      </c>
    </row>
    <row r="40" spans="1:36">
      <c r="A40" s="10" t="s">
        <v>111</v>
      </c>
      <c r="D40" s="10">
        <f>D19/(D3+D4+D5+D19)</f>
        <v>4.8225925666798015E-2</v>
      </c>
      <c r="E40" s="10">
        <f t="shared" ref="E40:AJ40" si="4">E19/(E3+E4+E5+E19)</f>
        <v>5.0686026252500724E-2</v>
      </c>
      <c r="F40" s="10">
        <f t="shared" si="4"/>
        <v>5.4065577035311431E-2</v>
      </c>
      <c r="G40" s="10">
        <f t="shared" si="4"/>
        <v>6.0314318977334858E-2</v>
      </c>
      <c r="H40" s="10">
        <f t="shared" si="4"/>
        <v>6.5287877571829883E-2</v>
      </c>
      <c r="I40" s="10">
        <f t="shared" si="4"/>
        <v>6.6455633137915304E-2</v>
      </c>
      <c r="J40" s="10">
        <f t="shared" si="4"/>
        <v>7.2486557436559032E-2</v>
      </c>
      <c r="K40" s="10">
        <f t="shared" si="4"/>
        <v>6.791341730463947E-2</v>
      </c>
      <c r="L40" s="10">
        <f t="shared" si="4"/>
        <v>6.0212911983162261E-2</v>
      </c>
      <c r="M40" s="10">
        <f t="shared" si="4"/>
        <v>5.8558505620252325E-2</v>
      </c>
      <c r="N40" s="10">
        <f t="shared" si="4"/>
        <v>5.4581304535340269E-2</v>
      </c>
      <c r="O40" s="10">
        <f t="shared" si="4"/>
        <v>5.2961486374302112E-2</v>
      </c>
      <c r="P40" s="10">
        <f t="shared" si="4"/>
        <v>5.6741698107563E-2</v>
      </c>
      <c r="Q40" s="10">
        <f t="shared" si="4"/>
        <v>5.9399770217262865E-2</v>
      </c>
      <c r="R40" s="10">
        <f t="shared" si="4"/>
        <v>5.8731217327548838E-2</v>
      </c>
      <c r="S40" s="10">
        <f t="shared" si="4"/>
        <v>5.5317648012266449E-2</v>
      </c>
      <c r="T40" s="10">
        <f t="shared" si="4"/>
        <v>5.679819512055307E-2</v>
      </c>
      <c r="U40" s="10">
        <f t="shared" si="4"/>
        <v>5.9232875827680262E-2</v>
      </c>
      <c r="V40" s="10">
        <f t="shared" si="4"/>
        <v>6.4733221018096823E-2</v>
      </c>
      <c r="W40" s="10">
        <f t="shared" si="4"/>
        <v>6.9566048976488978E-2</v>
      </c>
      <c r="X40" s="10">
        <f t="shared" si="4"/>
        <v>6.8986784606978366E-2</v>
      </c>
      <c r="Y40" s="10">
        <f t="shared" si="4"/>
        <v>7.5804547368377911E-2</v>
      </c>
      <c r="Z40" s="10">
        <f t="shared" si="4"/>
        <v>7.7861046014192359E-2</v>
      </c>
      <c r="AA40" s="10">
        <f t="shared" si="4"/>
        <v>8.0095848777996678E-2</v>
      </c>
      <c r="AB40" s="10">
        <f t="shared" si="4"/>
        <v>6.8636379014981139E-2</v>
      </c>
      <c r="AC40" s="10">
        <f t="shared" si="4"/>
        <v>6.7701487769263435E-2</v>
      </c>
      <c r="AD40" s="10">
        <f t="shared" si="4"/>
        <v>6.8557075896620287E-2</v>
      </c>
      <c r="AE40" s="10">
        <f t="shared" si="4"/>
        <v>6.6431826648939693E-2</v>
      </c>
      <c r="AF40" s="10">
        <f t="shared" si="4"/>
        <v>4.2153057072518846E-2</v>
      </c>
      <c r="AG40" s="10">
        <f t="shared" si="4"/>
        <v>5.5288511245788513E-2</v>
      </c>
      <c r="AH40" s="10">
        <f t="shared" si="4"/>
        <v>5.6586726897540678E-2</v>
      </c>
      <c r="AI40" s="10">
        <f t="shared" si="4"/>
        <v>5.2364202625705805E-2</v>
      </c>
      <c r="AJ40" s="10">
        <f t="shared" si="4"/>
        <v>4.8290748827700715E-2</v>
      </c>
    </row>
    <row r="41" spans="1:36">
      <c r="A41" s="10" t="s">
        <v>106</v>
      </c>
      <c r="E41" s="10">
        <f>(E37+D37)/2</f>
        <v>0.36376577450980369</v>
      </c>
      <c r="F41" s="10">
        <f>(F37+E37)/2</f>
        <v>0.35877543636396209</v>
      </c>
      <c r="G41" s="10">
        <f t="shared" ref="G41:AJ44" si="5">(G37+F37)/2</f>
        <v>0.33702470263892736</v>
      </c>
      <c r="H41" s="10">
        <f t="shared" si="5"/>
        <v>0.31050710595343389</v>
      </c>
      <c r="I41" s="10">
        <f t="shared" si="5"/>
        <v>0.29878834037112356</v>
      </c>
      <c r="J41" s="10">
        <f t="shared" si="5"/>
        <v>0.28062456858013729</v>
      </c>
      <c r="K41" s="10">
        <f t="shared" si="5"/>
        <v>0.24989625858292225</v>
      </c>
      <c r="L41" s="10">
        <f t="shared" si="5"/>
        <v>0.23739788613626739</v>
      </c>
      <c r="M41" s="10">
        <f t="shared" si="5"/>
        <v>0.23591670555950831</v>
      </c>
      <c r="N41" s="10">
        <f t="shared" si="5"/>
        <v>0.23143386006346653</v>
      </c>
      <c r="O41" s="10">
        <f t="shared" si="5"/>
        <v>0.21825320164822748</v>
      </c>
      <c r="P41" s="10">
        <f t="shared" si="5"/>
        <v>0.20845933444983217</v>
      </c>
      <c r="Q41" s="10">
        <f t="shared" si="5"/>
        <v>0.19948319466460152</v>
      </c>
      <c r="R41" s="10">
        <f t="shared" si="5"/>
        <v>0.18695740175738859</v>
      </c>
      <c r="S41" s="10">
        <f t="shared" si="5"/>
        <v>0.17853879486914476</v>
      </c>
      <c r="T41" s="10">
        <f t="shared" si="5"/>
        <v>0.17141469254637567</v>
      </c>
      <c r="U41" s="10">
        <f t="shared" si="5"/>
        <v>0.16406699805517261</v>
      </c>
      <c r="V41" s="10">
        <f t="shared" si="5"/>
        <v>0.1518435369821684</v>
      </c>
      <c r="W41" s="10">
        <f t="shared" si="5"/>
        <v>0.14470634556339274</v>
      </c>
      <c r="X41" s="10">
        <f t="shared" si="5"/>
        <v>0.13759034494945555</v>
      </c>
      <c r="Y41" s="10">
        <f t="shared" si="5"/>
        <v>0.1295287974831103</v>
      </c>
      <c r="Z41" s="10">
        <f t="shared" si="5"/>
        <v>0.12443934753018043</v>
      </c>
      <c r="AA41" s="10">
        <f t="shared" si="5"/>
        <v>0.11714718110247738</v>
      </c>
      <c r="AB41" s="10">
        <f t="shared" si="5"/>
        <v>0.11072267448027175</v>
      </c>
      <c r="AC41" s="10">
        <f t="shared" si="5"/>
        <v>0.10334678836641649</v>
      </c>
      <c r="AD41" s="10">
        <f t="shared" si="5"/>
        <v>9.7697205960074807E-2</v>
      </c>
      <c r="AE41" s="10">
        <f t="shared" si="5"/>
        <v>9.2518707011889162E-2</v>
      </c>
      <c r="AF41" s="10">
        <f t="shared" si="5"/>
        <v>8.6255664566095014E-2</v>
      </c>
      <c r="AG41" s="10">
        <f t="shared" si="5"/>
        <v>8.4674567524198344E-2</v>
      </c>
      <c r="AH41" s="10">
        <f t="shared" si="5"/>
        <v>8.0333296266707738E-2</v>
      </c>
      <c r="AI41" s="10">
        <f t="shared" si="5"/>
        <v>7.4664145644714006E-2</v>
      </c>
      <c r="AJ41" s="10">
        <f>(AJ37+AI37)/2</f>
        <v>7.1670324069900287E-2</v>
      </c>
    </row>
    <row r="42" spans="1:36">
      <c r="A42" s="10" t="s">
        <v>107</v>
      </c>
      <c r="E42" s="10">
        <f t="shared" ref="E42:T44" si="6">(E38+D38)/2</f>
        <v>4.270290325438407E-2</v>
      </c>
      <c r="F42" s="10">
        <f t="shared" si="6"/>
        <v>3.9688521108296307E-2</v>
      </c>
      <c r="G42" s="10">
        <f t="shared" si="6"/>
        <v>3.573425075160646E-2</v>
      </c>
      <c r="H42" s="10">
        <f t="shared" si="6"/>
        <v>3.2789421535699734E-2</v>
      </c>
      <c r="I42" s="10">
        <f t="shared" si="6"/>
        <v>3.1474405141061104E-2</v>
      </c>
      <c r="J42" s="10">
        <f t="shared" si="6"/>
        <v>3.1175578617282783E-2</v>
      </c>
      <c r="K42" s="10">
        <f t="shared" si="6"/>
        <v>2.9346902871869286E-2</v>
      </c>
      <c r="L42" s="10">
        <f t="shared" si="6"/>
        <v>2.5979121608218053E-2</v>
      </c>
      <c r="M42" s="10">
        <f t="shared" si="6"/>
        <v>2.2874141567049887E-2</v>
      </c>
      <c r="N42" s="10">
        <f t="shared" si="6"/>
        <v>2.1393065097559436E-2</v>
      </c>
      <c r="O42" s="10">
        <f t="shared" si="6"/>
        <v>2.0972922084234187E-2</v>
      </c>
      <c r="P42" s="10">
        <f t="shared" si="6"/>
        <v>1.8230735926515921E-2</v>
      </c>
      <c r="Q42" s="10">
        <f t="shared" si="6"/>
        <v>1.5191588997716599E-2</v>
      </c>
      <c r="R42" s="10">
        <f t="shared" si="6"/>
        <v>1.5093744809107992E-2</v>
      </c>
      <c r="S42" s="10">
        <f t="shared" si="6"/>
        <v>1.5900735608220327E-2</v>
      </c>
      <c r="T42" s="10">
        <f t="shared" si="6"/>
        <v>1.5597926933750294E-2</v>
      </c>
      <c r="U42" s="10">
        <f t="shared" si="5"/>
        <v>1.4932316390870573E-2</v>
      </c>
      <c r="V42" s="10">
        <f t="shared" si="5"/>
        <v>1.3906226372538955E-2</v>
      </c>
      <c r="W42" s="10">
        <f t="shared" si="5"/>
        <v>1.2246589467929999E-2</v>
      </c>
      <c r="X42" s="10">
        <f t="shared" si="5"/>
        <v>1.1087209643908892E-2</v>
      </c>
      <c r="Y42" s="10">
        <f t="shared" si="5"/>
        <v>1.0546072296434079E-2</v>
      </c>
      <c r="Z42" s="10">
        <f t="shared" si="5"/>
        <v>1.0241855550374757E-2</v>
      </c>
      <c r="AA42" s="10">
        <f t="shared" si="5"/>
        <v>9.8693085837064532E-3</v>
      </c>
      <c r="AB42" s="10">
        <f t="shared" si="5"/>
        <v>9.4763112445896431E-3</v>
      </c>
      <c r="AC42" s="10">
        <f t="shared" si="5"/>
        <v>9.7448050979759698E-3</v>
      </c>
      <c r="AD42" s="10">
        <f t="shared" si="5"/>
        <v>1.0094995697150517E-2</v>
      </c>
      <c r="AE42" s="10">
        <f t="shared" si="5"/>
        <v>9.9508594912600737E-3</v>
      </c>
      <c r="AF42" s="10">
        <f t="shared" si="5"/>
        <v>1.0721987368573802E-2</v>
      </c>
      <c r="AG42" s="10">
        <f t="shared" si="5"/>
        <v>1.0771205331167408E-2</v>
      </c>
      <c r="AH42" s="10">
        <f t="shared" si="5"/>
        <v>9.1917957150833285E-3</v>
      </c>
      <c r="AI42" s="10">
        <f t="shared" si="5"/>
        <v>8.1805302930560118E-3</v>
      </c>
      <c r="AJ42" s="10">
        <f t="shared" si="5"/>
        <v>7.8970306548180151E-3</v>
      </c>
    </row>
    <row r="43" spans="1:36">
      <c r="A43" s="10" t="s">
        <v>112</v>
      </c>
      <c r="E43" s="10">
        <f t="shared" si="6"/>
        <v>0.54407534627616294</v>
      </c>
      <c r="F43" s="10">
        <f t="shared" si="6"/>
        <v>0.54916024088383553</v>
      </c>
      <c r="G43" s="10">
        <f t="shared" si="6"/>
        <v>0.57005109860314307</v>
      </c>
      <c r="H43" s="10">
        <f t="shared" si="6"/>
        <v>0.59390237423628389</v>
      </c>
      <c r="I43" s="10">
        <f t="shared" si="6"/>
        <v>0.60386549913294263</v>
      </c>
      <c r="J43" s="10">
        <f t="shared" si="6"/>
        <v>0.61872875751534273</v>
      </c>
      <c r="K43" s="10">
        <f t="shared" si="6"/>
        <v>0.65055685117460915</v>
      </c>
      <c r="L43" s="10">
        <f t="shared" si="6"/>
        <v>0.6725598276116137</v>
      </c>
      <c r="M43" s="10">
        <f t="shared" si="6"/>
        <v>0.68182344407173456</v>
      </c>
      <c r="N43" s="10">
        <f t="shared" si="6"/>
        <v>0.69060316976117764</v>
      </c>
      <c r="O43" s="10">
        <f t="shared" si="6"/>
        <v>0.7070024808127171</v>
      </c>
      <c r="P43" s="10">
        <f t="shared" si="6"/>
        <v>0.71845833738271936</v>
      </c>
      <c r="Q43" s="10">
        <f t="shared" si="6"/>
        <v>0.72725448217526889</v>
      </c>
      <c r="R43" s="10">
        <f t="shared" si="6"/>
        <v>0.73888335966109753</v>
      </c>
      <c r="S43" s="10">
        <f t="shared" si="6"/>
        <v>0.74853603685272729</v>
      </c>
      <c r="T43" s="10">
        <f t="shared" si="6"/>
        <v>0.75692945895346431</v>
      </c>
      <c r="U43" s="10">
        <f t="shared" si="5"/>
        <v>0.76298515007984014</v>
      </c>
      <c r="V43" s="10">
        <f t="shared" si="5"/>
        <v>0.77226718822240414</v>
      </c>
      <c r="W43" s="10">
        <f t="shared" si="5"/>
        <v>0.77589742997138433</v>
      </c>
      <c r="X43" s="10">
        <f t="shared" si="5"/>
        <v>0.78204602861490191</v>
      </c>
      <c r="Y43" s="10">
        <f t="shared" si="5"/>
        <v>0.78752946423277748</v>
      </c>
      <c r="Z43" s="10">
        <f t="shared" si="5"/>
        <v>0.78848600022815973</v>
      </c>
      <c r="AA43" s="10">
        <f t="shared" si="5"/>
        <v>0.79400506291772166</v>
      </c>
      <c r="AB43" s="10">
        <f t="shared" si="5"/>
        <v>0.80543490037864973</v>
      </c>
      <c r="AC43" s="10">
        <f t="shared" si="5"/>
        <v>0.81873947314348527</v>
      </c>
      <c r="AD43" s="10">
        <f t="shared" si="5"/>
        <v>0.82407851650983277</v>
      </c>
      <c r="AE43" s="10">
        <f t="shared" si="5"/>
        <v>0.83003598222407082</v>
      </c>
      <c r="AF43" s="10">
        <f t="shared" si="5"/>
        <v>0.84872990620460187</v>
      </c>
      <c r="AG43" s="10">
        <f t="shared" si="5"/>
        <v>0.85583344298548059</v>
      </c>
      <c r="AH43" s="10">
        <f t="shared" si="5"/>
        <v>0.85453728894654435</v>
      </c>
      <c r="AI43" s="10">
        <f t="shared" si="5"/>
        <v>0.86267985930060676</v>
      </c>
      <c r="AJ43" s="10">
        <f t="shared" si="5"/>
        <v>0.87010516954857842</v>
      </c>
    </row>
    <row r="44" spans="1:36">
      <c r="A44" s="10" t="s">
        <v>113</v>
      </c>
      <c r="E44" s="10">
        <f t="shared" si="6"/>
        <v>4.9455975959649373E-2</v>
      </c>
      <c r="F44" s="10">
        <f t="shared" si="6"/>
        <v>5.2375801643906081E-2</v>
      </c>
      <c r="G44" s="10">
        <f t="shared" si="6"/>
        <v>5.7189948006323141E-2</v>
      </c>
      <c r="H44" s="10">
        <f t="shared" si="6"/>
        <v>6.280109827458237E-2</v>
      </c>
      <c r="I44" s="10">
        <f t="shared" si="6"/>
        <v>6.5871755354872594E-2</v>
      </c>
      <c r="J44" s="10">
        <f t="shared" si="6"/>
        <v>6.9471095287237161E-2</v>
      </c>
      <c r="K44" s="10">
        <f t="shared" si="6"/>
        <v>7.0199987370599251E-2</v>
      </c>
      <c r="L44" s="10">
        <f t="shared" si="6"/>
        <v>6.4063164643900869E-2</v>
      </c>
      <c r="M44" s="10">
        <f t="shared" si="6"/>
        <v>5.9385708801707293E-2</v>
      </c>
      <c r="N44" s="10">
        <f t="shared" si="6"/>
        <v>5.6569905077796301E-2</v>
      </c>
      <c r="O44" s="10">
        <f t="shared" si="6"/>
        <v>5.3771395454821194E-2</v>
      </c>
      <c r="P44" s="10">
        <f t="shared" si="6"/>
        <v>5.4851592240932556E-2</v>
      </c>
      <c r="Q44" s="10">
        <f t="shared" si="6"/>
        <v>5.8070734162412929E-2</v>
      </c>
      <c r="R44" s="10">
        <f t="shared" si="6"/>
        <v>5.9065493772405851E-2</v>
      </c>
      <c r="S44" s="10">
        <f t="shared" si="6"/>
        <v>5.7024432669907643E-2</v>
      </c>
      <c r="T44" s="10">
        <f t="shared" si="6"/>
        <v>5.6057921566409763E-2</v>
      </c>
      <c r="U44" s="10">
        <f t="shared" si="5"/>
        <v>5.801553547411667E-2</v>
      </c>
      <c r="V44" s="10">
        <f t="shared" si="5"/>
        <v>6.1983048422888543E-2</v>
      </c>
      <c r="W44" s="10">
        <f t="shared" si="5"/>
        <v>6.7149634997292901E-2</v>
      </c>
      <c r="X44" s="10">
        <f t="shared" si="5"/>
        <v>6.9276416791733672E-2</v>
      </c>
      <c r="Y44" s="10">
        <f t="shared" si="5"/>
        <v>7.2395665987678132E-2</v>
      </c>
      <c r="Z44" s="10">
        <f t="shared" si="5"/>
        <v>7.6832796691285135E-2</v>
      </c>
      <c r="AA44" s="10">
        <f t="shared" si="5"/>
        <v>7.8978447396094525E-2</v>
      </c>
      <c r="AB44" s="10">
        <f t="shared" si="5"/>
        <v>7.4366113896488908E-2</v>
      </c>
      <c r="AC44" s="10">
        <f t="shared" si="5"/>
        <v>6.8168933392122294E-2</v>
      </c>
      <c r="AD44" s="10">
        <f t="shared" si="5"/>
        <v>6.8129281832941868E-2</v>
      </c>
      <c r="AE44" s="10">
        <f t="shared" si="5"/>
        <v>6.749445127277999E-2</v>
      </c>
      <c r="AF44" s="10">
        <f t="shared" si="5"/>
        <v>5.4292441860729269E-2</v>
      </c>
      <c r="AG44" s="10">
        <f t="shared" si="5"/>
        <v>4.8720784159153679E-2</v>
      </c>
      <c r="AH44" s="10">
        <f t="shared" si="5"/>
        <v>5.5937619071664599E-2</v>
      </c>
      <c r="AI44" s="10">
        <f t="shared" si="5"/>
        <v>5.4475464761623238E-2</v>
      </c>
      <c r="AJ44" s="10">
        <f t="shared" si="5"/>
        <v>5.0327475726703264E-2</v>
      </c>
    </row>
    <row r="45" spans="1:36">
      <c r="A45" s="10" t="s">
        <v>144</v>
      </c>
    </row>
    <row r="46" spans="1:36">
      <c r="A46" s="10" t="s">
        <v>142</v>
      </c>
      <c r="D46" s="14">
        <f>SUM(D20:D33)</f>
        <v>19032236</v>
      </c>
      <c r="E46" s="14">
        <f t="shared" ref="E46:AJ46" si="7">SUM(E20:E33)</f>
        <v>23151089</v>
      </c>
      <c r="F46" s="14">
        <f t="shared" si="7"/>
        <v>26952170</v>
      </c>
      <c r="G46" s="14">
        <f t="shared" si="7"/>
        <v>31614204</v>
      </c>
      <c r="H46" s="14">
        <f t="shared" si="7"/>
        <v>36155463</v>
      </c>
      <c r="I46" s="14">
        <f t="shared" si="7"/>
        <v>41060715</v>
      </c>
      <c r="J46" s="14">
        <f t="shared" si="7"/>
        <v>47607096</v>
      </c>
      <c r="K46" s="14">
        <f t="shared" si="7"/>
        <v>56473298</v>
      </c>
      <c r="L46" s="14">
        <f t="shared" si="7"/>
        <v>67507759</v>
      </c>
      <c r="M46" s="14">
        <f t="shared" si="7"/>
        <v>80484761</v>
      </c>
      <c r="N46" s="14">
        <f t="shared" si="7"/>
        <v>101862059</v>
      </c>
      <c r="O46" s="14">
        <f t="shared" si="7"/>
        <v>126307151</v>
      </c>
      <c r="P46" s="14">
        <f t="shared" si="7"/>
        <v>146305187</v>
      </c>
      <c r="Q46" s="14">
        <f t="shared" si="7"/>
        <v>167045122</v>
      </c>
      <c r="R46" s="14">
        <f t="shared" si="7"/>
        <v>193700255</v>
      </c>
      <c r="S46" s="14">
        <f t="shared" si="7"/>
        <v>227498716</v>
      </c>
      <c r="T46" s="14">
        <f t="shared" si="7"/>
        <v>260188310</v>
      </c>
      <c r="U46" s="14">
        <f t="shared" si="7"/>
        <v>287408429</v>
      </c>
      <c r="V46" s="14">
        <f t="shared" si="7"/>
        <v>283702389</v>
      </c>
      <c r="W46" s="14">
        <f t="shared" si="7"/>
        <v>300289047</v>
      </c>
      <c r="X46" s="14">
        <f t="shared" si="7"/>
        <v>321754509</v>
      </c>
      <c r="Y46" s="14">
        <f t="shared" si="7"/>
        <v>355914545</v>
      </c>
      <c r="Z46" s="14">
        <f t="shared" si="7"/>
        <v>396626043</v>
      </c>
      <c r="AA46" s="14">
        <f t="shared" si="7"/>
        <v>426419434</v>
      </c>
      <c r="AB46" s="14">
        <f t="shared" si="7"/>
        <v>449495592</v>
      </c>
      <c r="AC46" s="14">
        <f t="shared" si="7"/>
        <v>471642971</v>
      </c>
      <c r="AD46" s="14">
        <f t="shared" si="7"/>
        <v>497167508</v>
      </c>
      <c r="AE46" s="14">
        <f t="shared" si="7"/>
        <v>537290290</v>
      </c>
      <c r="AF46" s="14">
        <f t="shared" si="7"/>
        <v>571351388</v>
      </c>
      <c r="AG46" s="14">
        <f t="shared" si="7"/>
        <v>582760382</v>
      </c>
      <c r="AH46" s="14">
        <f t="shared" si="7"/>
        <v>615480617</v>
      </c>
      <c r="AI46" s="14">
        <f t="shared" si="7"/>
        <v>636880878</v>
      </c>
      <c r="AJ46" s="14">
        <f t="shared" si="7"/>
        <v>661811719</v>
      </c>
    </row>
    <row r="47" spans="1:36">
      <c r="A47" s="13" t="s">
        <v>114</v>
      </c>
      <c r="D47" s="10">
        <f>D20/D46</f>
        <v>0.14508447667420685</v>
      </c>
      <c r="E47" s="10">
        <f t="shared" ref="E47:AJ47" si="8">E20/E46</f>
        <v>0.12985250931392472</v>
      </c>
      <c r="F47" s="10">
        <f t="shared" si="8"/>
        <v>0.13918293035403087</v>
      </c>
      <c r="G47" s="10">
        <f t="shared" si="8"/>
        <v>0.14349192533837005</v>
      </c>
      <c r="H47" s="10">
        <f t="shared" si="8"/>
        <v>0.14049077452002204</v>
      </c>
      <c r="I47" s="10">
        <f t="shared" si="8"/>
        <v>0.13421651327795925</v>
      </c>
      <c r="J47" s="10">
        <f t="shared" si="8"/>
        <v>0.12273462342672613</v>
      </c>
      <c r="K47" s="10">
        <f t="shared" si="8"/>
        <v>0.12711883764960921</v>
      </c>
      <c r="L47" s="10">
        <f t="shared" si="8"/>
        <v>0.13421141709058954</v>
      </c>
      <c r="M47" s="10">
        <f t="shared" si="8"/>
        <v>0.1489631310453913</v>
      </c>
      <c r="N47" s="10">
        <f t="shared" si="8"/>
        <v>0.18653720714598945</v>
      </c>
      <c r="O47" s="10">
        <f t="shared" si="8"/>
        <v>0.20112637169688041</v>
      </c>
      <c r="P47" s="10">
        <f t="shared" si="8"/>
        <v>0.19020732327145723</v>
      </c>
      <c r="Q47" s="10">
        <f t="shared" si="8"/>
        <v>0.19157035306903483</v>
      </c>
      <c r="R47" s="10">
        <f t="shared" si="8"/>
        <v>0.1837625562237902</v>
      </c>
      <c r="S47" s="10">
        <f t="shared" si="8"/>
        <v>0.18337488990487313</v>
      </c>
      <c r="T47" s="10">
        <f t="shared" si="8"/>
        <v>0.18634311433899547</v>
      </c>
      <c r="U47" s="10">
        <f t="shared" si="8"/>
        <v>0.18717971559560628</v>
      </c>
      <c r="V47" s="10">
        <f t="shared" si="8"/>
        <v>0.1640793444287845</v>
      </c>
      <c r="W47" s="10">
        <f t="shared" si="8"/>
        <v>0.1443352810667117</v>
      </c>
      <c r="X47" s="10">
        <f t="shared" si="8"/>
        <v>0.13341451572322799</v>
      </c>
      <c r="Y47" s="10">
        <f t="shared" si="8"/>
        <v>0.13256537183665815</v>
      </c>
      <c r="Z47" s="10">
        <f t="shared" si="8"/>
        <v>0.12995026148598113</v>
      </c>
      <c r="AA47" s="10">
        <f t="shared" si="8"/>
        <v>0.14382503495373056</v>
      </c>
      <c r="AB47" s="10">
        <f t="shared" si="8"/>
        <v>0.14410045649568906</v>
      </c>
      <c r="AC47" s="10">
        <f t="shared" si="8"/>
        <v>0.14073147503771449</v>
      </c>
      <c r="AD47" s="10">
        <f t="shared" si="8"/>
        <v>0.13623383248126505</v>
      </c>
      <c r="AE47" s="10">
        <f t="shared" si="8"/>
        <v>0.13349697795580859</v>
      </c>
      <c r="AF47" s="10">
        <f t="shared" si="8"/>
        <v>0.124829893648565</v>
      </c>
      <c r="AG47" s="10">
        <f t="shared" si="8"/>
        <v>0.12610704033754991</v>
      </c>
      <c r="AH47" s="10">
        <f t="shared" si="8"/>
        <v>0.11864958697797627</v>
      </c>
      <c r="AI47" s="10">
        <f t="shared" si="8"/>
        <v>0.11380972251454534</v>
      </c>
      <c r="AJ47" s="10">
        <f t="shared" si="8"/>
        <v>0.10870764287569226</v>
      </c>
    </row>
    <row r="48" spans="1:36">
      <c r="A48" s="13" t="s">
        <v>115</v>
      </c>
      <c r="D48" s="10">
        <f>D21/D46</f>
        <v>1.0087832034029002E-2</v>
      </c>
      <c r="E48" s="10">
        <f t="shared" ref="E48:AJ48" si="9">E21/E46</f>
        <v>9.3085901920207728E-3</v>
      </c>
      <c r="F48" s="10">
        <f t="shared" si="9"/>
        <v>9.2062346000340595E-3</v>
      </c>
      <c r="G48" s="10">
        <f t="shared" si="9"/>
        <v>9.314547347135483E-3</v>
      </c>
      <c r="H48" s="10">
        <f t="shared" si="9"/>
        <v>8.3641025424014068E-3</v>
      </c>
      <c r="I48" s="10">
        <f t="shared" si="9"/>
        <v>8.0428458199035251E-3</v>
      </c>
      <c r="J48" s="10">
        <f t="shared" si="9"/>
        <v>7.98105811789066E-3</v>
      </c>
      <c r="K48" s="10">
        <f t="shared" si="9"/>
        <v>7.446138527273544E-3</v>
      </c>
      <c r="L48" s="10">
        <f t="shared" si="9"/>
        <v>6.8701732492705021E-3</v>
      </c>
      <c r="M48" s="10">
        <f t="shared" si="9"/>
        <v>7.1155084873768841E-3</v>
      </c>
      <c r="N48" s="10">
        <f t="shared" si="9"/>
        <v>8.0738697810928805E-3</v>
      </c>
      <c r="O48" s="10">
        <f t="shared" si="9"/>
        <v>8.0737708983713834E-3</v>
      </c>
      <c r="P48" s="10">
        <f t="shared" si="9"/>
        <v>7.7617753907795487E-3</v>
      </c>
      <c r="Q48" s="10">
        <f t="shared" si="9"/>
        <v>7.8894312160758574E-3</v>
      </c>
      <c r="R48" s="10">
        <f t="shared" si="9"/>
        <v>8.096308391540321E-3</v>
      </c>
      <c r="S48" s="10">
        <f t="shared" si="9"/>
        <v>7.9316359745960057E-3</v>
      </c>
      <c r="T48" s="10">
        <f t="shared" si="9"/>
        <v>7.1924138328889565E-3</v>
      </c>
      <c r="U48" s="10">
        <f t="shared" si="9"/>
        <v>6.8565108088740152E-3</v>
      </c>
      <c r="V48" s="10">
        <f t="shared" si="9"/>
        <v>5.869665059464832E-3</v>
      </c>
      <c r="W48" s="10">
        <f t="shared" si="9"/>
        <v>7.2419258102344305E-3</v>
      </c>
      <c r="X48" s="10">
        <f t="shared" si="9"/>
        <v>7.7268225633475114E-3</v>
      </c>
      <c r="Y48" s="10">
        <f t="shared" si="9"/>
        <v>7.507071676432892E-3</v>
      </c>
      <c r="Z48" s="10">
        <f t="shared" si="9"/>
        <v>7.1464923951047761E-3</v>
      </c>
      <c r="AA48" s="10">
        <f t="shared" si="9"/>
        <v>7.2946698766079218E-3</v>
      </c>
      <c r="AB48" s="10">
        <f t="shared" si="9"/>
        <v>6.8001534484458306E-3</v>
      </c>
      <c r="AC48" s="10">
        <f t="shared" si="9"/>
        <v>6.884731035247422E-3</v>
      </c>
      <c r="AD48" s="10">
        <f t="shared" si="9"/>
        <v>6.8922746254769327E-3</v>
      </c>
      <c r="AE48" s="10">
        <f t="shared" si="9"/>
        <v>6.7911910338078136E-3</v>
      </c>
      <c r="AF48" s="10">
        <f t="shared" si="9"/>
        <v>6.8231933655510781E-3</v>
      </c>
      <c r="AG48" s="10">
        <f t="shared" si="9"/>
        <v>6.7798243017830953E-3</v>
      </c>
      <c r="AH48" s="10">
        <f t="shared" si="9"/>
        <v>7.2333715750466923E-3</v>
      </c>
      <c r="AI48" s="10">
        <f t="shared" si="9"/>
        <v>7.504408069227665E-3</v>
      </c>
      <c r="AJ48" s="10">
        <f t="shared" si="9"/>
        <v>7.752819801608862E-3</v>
      </c>
    </row>
    <row r="49" spans="1:36">
      <c r="A49" s="13" t="s">
        <v>116</v>
      </c>
      <c r="D49" s="10">
        <f>D22/D46</f>
        <v>0.10016752629591184</v>
      </c>
      <c r="E49" s="10">
        <f t="shared" ref="E49:AJ49" si="10">E22/E46</f>
        <v>0.10450847474172813</v>
      </c>
      <c r="F49" s="10">
        <f t="shared" si="10"/>
        <v>0.10095925485777212</v>
      </c>
      <c r="G49" s="10">
        <f t="shared" si="10"/>
        <v>9.7976466527514031E-2</v>
      </c>
      <c r="H49" s="10">
        <f t="shared" si="10"/>
        <v>0.10125822479441074</v>
      </c>
      <c r="I49" s="10">
        <f t="shared" si="10"/>
        <v>9.8920561904487045E-2</v>
      </c>
      <c r="J49" s="10">
        <f t="shared" si="10"/>
        <v>0.10136583420253149</v>
      </c>
      <c r="K49" s="10">
        <f t="shared" si="10"/>
        <v>0.10362454836620309</v>
      </c>
      <c r="L49" s="10">
        <f t="shared" si="10"/>
        <v>9.7855418367539054E-2</v>
      </c>
      <c r="M49" s="10">
        <f t="shared" si="10"/>
        <v>8.6252688257346014E-2</v>
      </c>
      <c r="N49" s="10">
        <f t="shared" si="10"/>
        <v>7.6740545761008028E-2</v>
      </c>
      <c r="O49" s="10">
        <f t="shared" si="10"/>
        <v>6.9812064718330957E-2</v>
      </c>
      <c r="P49" s="10">
        <f t="shared" si="10"/>
        <v>6.5674930581921198E-2</v>
      </c>
      <c r="Q49" s="10">
        <f t="shared" si="10"/>
        <v>6.2407311720242872E-2</v>
      </c>
      <c r="R49" s="10">
        <f t="shared" si="10"/>
        <v>6.0000344346474915E-2</v>
      </c>
      <c r="S49" s="10">
        <f t="shared" si="10"/>
        <v>5.6539677349211941E-2</v>
      </c>
      <c r="T49" s="10">
        <f t="shared" si="10"/>
        <v>5.1381001706033602E-2</v>
      </c>
      <c r="U49" s="10">
        <f t="shared" si="10"/>
        <v>4.6614231345316601E-2</v>
      </c>
      <c r="V49" s="10">
        <f t="shared" si="10"/>
        <v>4.4728805579427107E-2</v>
      </c>
      <c r="W49" s="10">
        <f t="shared" si="10"/>
        <v>4.8938358381083409E-2</v>
      </c>
      <c r="X49" s="10">
        <f t="shared" si="10"/>
        <v>5.4258493701482204E-2</v>
      </c>
      <c r="Y49" s="10">
        <f t="shared" si="10"/>
        <v>5.1718608465411271E-2</v>
      </c>
      <c r="Z49" s="10">
        <f t="shared" si="10"/>
        <v>4.8118993537698683E-2</v>
      </c>
      <c r="AA49" s="10">
        <f t="shared" si="10"/>
        <v>4.5010969176418912E-2</v>
      </c>
      <c r="AB49" s="10">
        <f t="shared" si="10"/>
        <v>4.4561071023806617E-2</v>
      </c>
      <c r="AC49" s="10">
        <f t="shared" si="10"/>
        <v>4.4109239995437144E-2</v>
      </c>
      <c r="AD49" s="10">
        <f t="shared" si="10"/>
        <v>4.3745720808448324E-2</v>
      </c>
      <c r="AE49" s="10">
        <f t="shared" si="10"/>
        <v>4.3390940491405496E-2</v>
      </c>
      <c r="AF49" s="10">
        <f t="shared" si="10"/>
        <v>4.3803112280178795E-2</v>
      </c>
      <c r="AG49" s="10">
        <f t="shared" si="10"/>
        <v>4.536868465433877E-2</v>
      </c>
      <c r="AH49" s="10">
        <f t="shared" si="10"/>
        <v>4.8103846298704803E-2</v>
      </c>
      <c r="AI49" s="10">
        <f t="shared" si="10"/>
        <v>5.0809872172045335E-2</v>
      </c>
      <c r="AJ49" s="10">
        <f t="shared" si="10"/>
        <v>5.3442157315440345E-2</v>
      </c>
    </row>
    <row r="50" spans="1:36">
      <c r="A50" s="13" t="s">
        <v>117</v>
      </c>
      <c r="D50" s="10">
        <f>D23/D46</f>
        <v>0.11906241599778397</v>
      </c>
      <c r="E50" s="10">
        <f t="shared" ref="E50:AJ50" si="11">E23/E46</f>
        <v>0.1235015337723422</v>
      </c>
      <c r="F50" s="10">
        <f t="shared" si="11"/>
        <v>0.11943142240494921</v>
      </c>
      <c r="G50" s="10">
        <f t="shared" si="11"/>
        <v>0.11625654088902571</v>
      </c>
      <c r="H50" s="10">
        <f t="shared" si="11"/>
        <v>0.11969613001498557</v>
      </c>
      <c r="I50" s="10">
        <f t="shared" si="11"/>
        <v>0.11690446695825925</v>
      </c>
      <c r="J50" s="10">
        <f t="shared" si="11"/>
        <v>0.11972929413715971</v>
      </c>
      <c r="K50" s="10">
        <f t="shared" si="11"/>
        <v>0.12201242434964574</v>
      </c>
      <c r="L50" s="10">
        <f t="shared" si="11"/>
        <v>0.11533109845936376</v>
      </c>
      <c r="M50" s="10">
        <f t="shared" si="11"/>
        <v>0.10247231770993269</v>
      </c>
      <c r="N50" s="10">
        <f t="shared" si="11"/>
        <v>9.2680180360383252E-2</v>
      </c>
      <c r="O50" s="10">
        <f t="shared" si="11"/>
        <v>8.506356065303064E-2</v>
      </c>
      <c r="P50" s="10">
        <f t="shared" si="11"/>
        <v>8.03526330204547E-2</v>
      </c>
      <c r="Q50" s="10">
        <f t="shared" si="11"/>
        <v>7.6984415025300762E-2</v>
      </c>
      <c r="R50" s="10">
        <f t="shared" si="11"/>
        <v>7.4767072454292843E-2</v>
      </c>
      <c r="S50" s="10">
        <f t="shared" si="11"/>
        <v>7.4411584810878673E-2</v>
      </c>
      <c r="T50" s="10">
        <f t="shared" si="11"/>
        <v>6.8499829988518696E-2</v>
      </c>
      <c r="U50" s="10">
        <f t="shared" si="11"/>
        <v>6.2904011071992602E-2</v>
      </c>
      <c r="V50" s="10">
        <f t="shared" si="11"/>
        <v>5.9656973843812078E-2</v>
      </c>
      <c r="W50" s="10">
        <f t="shared" si="11"/>
        <v>6.4425483357706356E-2</v>
      </c>
      <c r="X50" s="10">
        <f t="shared" si="11"/>
        <v>7.0570467125916803E-2</v>
      </c>
      <c r="Y50" s="10">
        <f t="shared" si="11"/>
        <v>6.7824634702692468E-2</v>
      </c>
      <c r="Z50" s="10">
        <f t="shared" si="11"/>
        <v>6.3275202027013644E-2</v>
      </c>
      <c r="AA50" s="10">
        <f t="shared" si="11"/>
        <v>5.9834132700434098E-2</v>
      </c>
      <c r="AB50" s="10">
        <f t="shared" si="11"/>
        <v>5.9170526860250053E-2</v>
      </c>
      <c r="AC50" s="10">
        <f t="shared" si="11"/>
        <v>5.8632392933509872E-2</v>
      </c>
      <c r="AD50" s="10">
        <f t="shared" si="11"/>
        <v>5.8178822096314468E-2</v>
      </c>
      <c r="AE50" s="10">
        <f t="shared" si="11"/>
        <v>5.7325551146662261E-2</v>
      </c>
      <c r="AF50" s="10">
        <f t="shared" si="11"/>
        <v>5.7595694508052894E-2</v>
      </c>
      <c r="AG50" s="10">
        <f t="shared" si="11"/>
        <v>5.7229612770759698E-2</v>
      </c>
      <c r="AH50" s="10">
        <f t="shared" si="11"/>
        <v>6.105808365367256E-2</v>
      </c>
      <c r="AI50" s="10">
        <f t="shared" si="11"/>
        <v>6.3345946461278432E-2</v>
      </c>
      <c r="AJ50" s="10">
        <f t="shared" si="11"/>
        <v>6.5442831785213526E-2</v>
      </c>
    </row>
    <row r="51" spans="1:36">
      <c r="A51" s="13" t="s">
        <v>118</v>
      </c>
      <c r="D51" s="10">
        <f>D24/D46</f>
        <v>3.2447054565737835E-2</v>
      </c>
      <c r="E51" s="10">
        <f t="shared" ref="E51:AJ51" si="12">E24/E46</f>
        <v>3.352589590925939E-2</v>
      </c>
      <c r="F51" s="10">
        <f t="shared" si="12"/>
        <v>3.5551905468094037E-2</v>
      </c>
      <c r="G51" s="10">
        <f t="shared" si="12"/>
        <v>3.6379755125259518E-2</v>
      </c>
      <c r="H51" s="10">
        <f t="shared" si="12"/>
        <v>3.597503370375868E-2</v>
      </c>
      <c r="I51" s="10">
        <f t="shared" si="12"/>
        <v>3.6353653364292367E-2</v>
      </c>
      <c r="J51" s="10">
        <f t="shared" si="12"/>
        <v>4.1438171317990075E-2</v>
      </c>
      <c r="K51" s="10">
        <f t="shared" si="12"/>
        <v>4.0139713462457954E-2</v>
      </c>
      <c r="L51" s="10">
        <f t="shared" si="12"/>
        <v>4.049448597456775E-2</v>
      </c>
      <c r="M51" s="10">
        <f t="shared" si="12"/>
        <v>4.2506729938602911E-2</v>
      </c>
      <c r="N51" s="10">
        <f t="shared" si="12"/>
        <v>4.1835036929697249E-2</v>
      </c>
      <c r="O51" s="10">
        <f t="shared" si="12"/>
        <v>4.4201218662591794E-2</v>
      </c>
      <c r="P51" s="10">
        <f t="shared" si="12"/>
        <v>4.4629005532114185E-2</v>
      </c>
      <c r="Q51" s="10">
        <f t="shared" si="12"/>
        <v>4.327958765536416E-2</v>
      </c>
      <c r="R51" s="10">
        <f t="shared" si="12"/>
        <v>4.3712952262246633E-2</v>
      </c>
      <c r="S51" s="10">
        <f t="shared" si="12"/>
        <v>4.335626228325614E-2</v>
      </c>
      <c r="T51" s="10">
        <f t="shared" si="12"/>
        <v>4.2973425670046438E-2</v>
      </c>
      <c r="U51" s="10">
        <f t="shared" si="12"/>
        <v>4.142611628137044E-2</v>
      </c>
      <c r="V51" s="10">
        <f t="shared" si="12"/>
        <v>3.7557219865356858E-2</v>
      </c>
      <c r="W51" s="10">
        <f t="shared" si="12"/>
        <v>4.3177062665226015E-2</v>
      </c>
      <c r="X51" s="10">
        <f t="shared" si="12"/>
        <v>4.6189829774848624E-2</v>
      </c>
      <c r="Y51" s="10">
        <f t="shared" si="12"/>
        <v>4.5469923124383693E-2</v>
      </c>
      <c r="Z51" s="10">
        <f t="shared" si="12"/>
        <v>4.5268767184811411E-2</v>
      </c>
      <c r="AA51" s="10">
        <f t="shared" si="12"/>
        <v>4.2937677179131571E-2</v>
      </c>
      <c r="AB51" s="10">
        <f t="shared" si="12"/>
        <v>4.098051755755594E-2</v>
      </c>
      <c r="AC51" s="10">
        <f t="shared" si="12"/>
        <v>4.0011899170230611E-2</v>
      </c>
      <c r="AD51" s="10">
        <f t="shared" si="12"/>
        <v>3.9677160479280556E-2</v>
      </c>
      <c r="AE51" s="10">
        <f t="shared" si="12"/>
        <v>3.9349183101745615E-2</v>
      </c>
      <c r="AF51" s="10">
        <f t="shared" si="12"/>
        <v>3.992156749604326E-2</v>
      </c>
      <c r="AG51" s="10">
        <f t="shared" si="12"/>
        <v>4.0410797863743596E-2</v>
      </c>
      <c r="AH51" s="10">
        <f>AH24/AH46</f>
        <v>3.9637958249463444E-2</v>
      </c>
      <c r="AI51" s="10">
        <f t="shared" si="12"/>
        <v>3.9713905494270466E-2</v>
      </c>
      <c r="AJ51" s="10">
        <f t="shared" si="12"/>
        <v>3.9622468516608424E-2</v>
      </c>
    </row>
    <row r="52" spans="1:36">
      <c r="A52" s="13" t="s">
        <v>120</v>
      </c>
      <c r="D52" s="10">
        <f>D25/D46</f>
        <v>0.11949778260420899</v>
      </c>
      <c r="E52" s="10">
        <f t="shared" ref="E52:AJ52" si="13">E25/E46</f>
        <v>0.13026765177223412</v>
      </c>
      <c r="F52" s="10">
        <f t="shared" si="13"/>
        <v>0.12564969722289523</v>
      </c>
      <c r="G52" s="10">
        <f t="shared" si="13"/>
        <v>0.114774928383457</v>
      </c>
      <c r="H52" s="10">
        <f t="shared" si="13"/>
        <v>0.10905320172500627</v>
      </c>
      <c r="I52" s="10">
        <f t="shared" si="13"/>
        <v>9.8203501814325439E-2</v>
      </c>
      <c r="J52" s="10">
        <f t="shared" si="13"/>
        <v>9.9246759348648364E-2</v>
      </c>
      <c r="K52" s="10">
        <f t="shared" si="13"/>
        <v>9.3268273441370467E-2</v>
      </c>
      <c r="L52" s="10">
        <f t="shared" si="13"/>
        <v>8.8410133715148206E-2</v>
      </c>
      <c r="M52" s="10">
        <f t="shared" si="13"/>
        <v>8.7688077995286592E-2</v>
      </c>
      <c r="N52" s="10">
        <f t="shared" si="13"/>
        <v>7.9852695693103951E-2</v>
      </c>
      <c r="O52" s="10">
        <f t="shared" si="13"/>
        <v>7.7514083109989557E-2</v>
      </c>
      <c r="P52" s="10">
        <f t="shared" si="13"/>
        <v>7.7081880904195141E-2</v>
      </c>
      <c r="Q52" s="10">
        <f t="shared" si="13"/>
        <v>7.649469704359281E-2</v>
      </c>
      <c r="R52" s="10">
        <f t="shared" si="13"/>
        <v>7.6066234399123536E-2</v>
      </c>
      <c r="S52" s="10">
        <f t="shared" si="13"/>
        <v>7.4289645661121007E-2</v>
      </c>
      <c r="T52" s="10">
        <f t="shared" si="13"/>
        <v>7.0760692515355508E-2</v>
      </c>
      <c r="U52" s="10">
        <f t="shared" si="13"/>
        <v>6.9348641128406149E-2</v>
      </c>
      <c r="V52" s="10">
        <f t="shared" si="13"/>
        <v>7.4076704373469346E-2</v>
      </c>
      <c r="W52" s="10">
        <f t="shared" si="13"/>
        <v>7.4132973621245671E-2</v>
      </c>
      <c r="X52" s="10">
        <f t="shared" si="13"/>
        <v>7.4324475123361836E-2</v>
      </c>
      <c r="Y52" s="10">
        <f t="shared" si="13"/>
        <v>7.092083859624225E-2</v>
      </c>
      <c r="Z52" s="10">
        <f t="shared" si="13"/>
        <v>6.8981168742870469E-2</v>
      </c>
      <c r="AA52" s="10">
        <f t="shared" si="13"/>
        <v>6.8444361754863167E-2</v>
      </c>
      <c r="AB52" s="10">
        <f t="shared" si="13"/>
        <v>7.2513227226486357E-2</v>
      </c>
      <c r="AC52" s="10">
        <f t="shared" si="13"/>
        <v>7.0215529619331488E-2</v>
      </c>
      <c r="AD52" s="10">
        <f t="shared" si="13"/>
        <v>6.8578262761290504E-2</v>
      </c>
      <c r="AE52" s="10">
        <f t="shared" si="13"/>
        <v>7.4279775277532004E-2</v>
      </c>
      <c r="AF52" s="10">
        <f t="shared" si="13"/>
        <v>7.8597321968875658E-2</v>
      </c>
      <c r="AG52" s="10">
        <f t="shared" si="13"/>
        <v>6.2279504786239913E-2</v>
      </c>
      <c r="AH52" s="10">
        <f t="shared" si="13"/>
        <v>6.7384221134619421E-2</v>
      </c>
      <c r="AI52" s="10">
        <f t="shared" si="13"/>
        <v>5.7369626349497653E-2</v>
      </c>
      <c r="AJ52" s="10">
        <f t="shared" si="13"/>
        <v>4.9778157524587439E-2</v>
      </c>
    </row>
    <row r="53" spans="1:36">
      <c r="A53" s="13" t="s">
        <v>119</v>
      </c>
      <c r="D53" s="10">
        <f>D26/D46</f>
        <v>2.5581334741750787E-2</v>
      </c>
      <c r="E53" s="10">
        <f t="shared" ref="E53:AJ53" si="14">E26/E46</f>
        <v>2.7425059788764149E-2</v>
      </c>
      <c r="F53" s="10">
        <f t="shared" si="14"/>
        <v>3.5275935110234163E-2</v>
      </c>
      <c r="G53" s="10">
        <f t="shared" si="14"/>
        <v>3.6247504444521204E-2</v>
      </c>
      <c r="H53" s="10">
        <f t="shared" si="14"/>
        <v>3.8148038651862927E-2</v>
      </c>
      <c r="I53" s="10">
        <f t="shared" si="14"/>
        <v>3.7106830701803414E-2</v>
      </c>
      <c r="J53" s="10">
        <f t="shared" si="14"/>
        <v>3.657139683546335E-2</v>
      </c>
      <c r="K53" s="10">
        <f t="shared" si="14"/>
        <v>3.8101546681406848E-2</v>
      </c>
      <c r="L53" s="10">
        <f t="shared" si="14"/>
        <v>3.7351765742957045E-2</v>
      </c>
      <c r="M53" s="10">
        <f t="shared" si="14"/>
        <v>3.4673433396913485E-2</v>
      </c>
      <c r="N53" s="10">
        <f t="shared" si="14"/>
        <v>3.2661709695069097E-2</v>
      </c>
      <c r="O53" s="10">
        <f t="shared" si="14"/>
        <v>3.1386631466337168E-2</v>
      </c>
      <c r="P53" s="10">
        <f t="shared" si="14"/>
        <v>2.9951357773801965E-2</v>
      </c>
      <c r="Q53" s="10">
        <f t="shared" si="14"/>
        <v>2.9632789875779792E-2</v>
      </c>
      <c r="R53" s="10">
        <f t="shared" si="14"/>
        <v>2.9992696705536087E-2</v>
      </c>
      <c r="S53" s="10">
        <f t="shared" si="14"/>
        <v>3.0695751267448911E-2</v>
      </c>
      <c r="T53" s="10">
        <f t="shared" si="14"/>
        <v>3.2317866240800748E-2</v>
      </c>
      <c r="U53" s="10">
        <f t="shared" si="14"/>
        <v>3.2166001644996986E-2</v>
      </c>
      <c r="V53" s="10">
        <f t="shared" si="14"/>
        <v>3.5058365335090637E-2</v>
      </c>
      <c r="W53" s="10">
        <f t="shared" si="14"/>
        <v>3.6681271295253073E-2</v>
      </c>
      <c r="X53" s="10">
        <f t="shared" si="14"/>
        <v>3.7993273312604922E-2</v>
      </c>
      <c r="Y53" s="10">
        <f t="shared" si="14"/>
        <v>4.4810719944024767E-2</v>
      </c>
      <c r="Z53" s="10">
        <f t="shared" si="14"/>
        <v>4.4813202041803391E-2</v>
      </c>
      <c r="AA53" s="10">
        <f t="shared" si="14"/>
        <v>4.3621454645052599E-2</v>
      </c>
      <c r="AB53" s="10">
        <f t="shared" si="14"/>
        <v>4.0878383074332794E-2</v>
      </c>
      <c r="AC53" s="10">
        <f t="shared" si="14"/>
        <v>4.0947999201709717E-2</v>
      </c>
      <c r="AD53" s="10">
        <f t="shared" si="14"/>
        <v>3.9663611725808921E-2</v>
      </c>
      <c r="AE53" s="10">
        <f t="shared" si="14"/>
        <v>3.676965202553726E-2</v>
      </c>
      <c r="AF53" s="10">
        <f t="shared" si="14"/>
        <v>3.4349742404056256E-2</v>
      </c>
      <c r="AG53" s="10">
        <f t="shared" si="14"/>
        <v>3.4121883735054592E-2</v>
      </c>
      <c r="AH53" s="10">
        <f t="shared" si="14"/>
        <v>3.2873982447443995E-2</v>
      </c>
      <c r="AI53" s="10">
        <f t="shared" si="14"/>
        <v>3.0291339662422711E-2</v>
      </c>
      <c r="AJ53" s="10">
        <f t="shared" si="14"/>
        <v>2.779407567426288E-2</v>
      </c>
    </row>
    <row r="54" spans="1:36">
      <c r="A54" s="13" t="s">
        <v>121</v>
      </c>
      <c r="D54" s="10">
        <f>D27/D46</f>
        <v>0.10475364008727088</v>
      </c>
      <c r="E54" s="10">
        <f t="shared" ref="E54:AJ54" si="15">E27/E46</f>
        <v>8.241711653391337E-2</v>
      </c>
      <c r="F54" s="10">
        <f t="shared" si="15"/>
        <v>5.2937110444168316E-2</v>
      </c>
      <c r="G54" s="10">
        <f t="shared" si="15"/>
        <v>6.1777516207588208E-2</v>
      </c>
      <c r="H54" s="10">
        <f t="shared" si="15"/>
        <v>6.609039967210488E-2</v>
      </c>
      <c r="I54" s="10">
        <f t="shared" si="15"/>
        <v>7.8605499197956008E-2</v>
      </c>
      <c r="J54" s="10">
        <f t="shared" si="15"/>
        <v>8.188892681040659E-2</v>
      </c>
      <c r="K54" s="10">
        <f t="shared" si="15"/>
        <v>8.7181874874741688E-2</v>
      </c>
      <c r="L54" s="10">
        <f t="shared" si="15"/>
        <v>0.10180437185005653</v>
      </c>
      <c r="M54" s="10">
        <f t="shared" si="15"/>
        <v>0.10737483584004182</v>
      </c>
      <c r="N54" s="10">
        <f t="shared" si="15"/>
        <v>9.5934944727555524E-2</v>
      </c>
      <c r="O54" s="10">
        <f t="shared" si="15"/>
        <v>9.6114273054896157E-2</v>
      </c>
      <c r="P54" s="10">
        <f t="shared" si="15"/>
        <v>0.10434349808800696</v>
      </c>
      <c r="Q54" s="10">
        <f t="shared" si="15"/>
        <v>0.10154120513617872</v>
      </c>
      <c r="R54" s="10">
        <f t="shared" si="15"/>
        <v>0.10239150691876993</v>
      </c>
      <c r="S54" s="10">
        <f t="shared" si="15"/>
        <v>0.10874442473776423</v>
      </c>
      <c r="T54" s="10">
        <f t="shared" si="15"/>
        <v>0.1116986577913512</v>
      </c>
      <c r="U54" s="10">
        <f t="shared" si="15"/>
        <v>0.10966967847696631</v>
      </c>
      <c r="V54" s="10">
        <f t="shared" si="15"/>
        <v>0.11263866022643891</v>
      </c>
      <c r="W54" s="10">
        <f t="shared" si="15"/>
        <v>0.12308794932503815</v>
      </c>
      <c r="X54" s="10">
        <f t="shared" si="15"/>
        <v>0.10957459806724884</v>
      </c>
      <c r="Y54" s="10">
        <f t="shared" si="15"/>
        <v>0.11919510342012013</v>
      </c>
      <c r="Z54" s="10">
        <f t="shared" si="15"/>
        <v>0.13827724620695167</v>
      </c>
      <c r="AA54" s="10">
        <f t="shared" si="15"/>
        <v>0.1329461241206</v>
      </c>
      <c r="AB54" s="10">
        <f t="shared" si="15"/>
        <v>0.12740096459054931</v>
      </c>
      <c r="AC54" s="10">
        <f t="shared" si="15"/>
        <v>0.12824004113060342</v>
      </c>
      <c r="AD54" s="10">
        <f t="shared" si="15"/>
        <v>0.12865969109147818</v>
      </c>
      <c r="AE54" s="10">
        <f t="shared" si="15"/>
        <v>0.13147020021523187</v>
      </c>
      <c r="AF54" s="10">
        <f t="shared" si="15"/>
        <v>0.13255698085396092</v>
      </c>
      <c r="AG54" s="10">
        <f t="shared" si="15"/>
        <v>0.13038804171831983</v>
      </c>
      <c r="AH54" s="10">
        <f t="shared" si="15"/>
        <v>0.13577672422460707</v>
      </c>
      <c r="AI54" s="10">
        <f t="shared" si="15"/>
        <v>0.14298727461558361</v>
      </c>
      <c r="AJ54" s="10">
        <f t="shared" si="15"/>
        <v>0.1500028061606446</v>
      </c>
    </row>
    <row r="55" spans="1:36">
      <c r="A55" s="13" t="s">
        <v>122</v>
      </c>
      <c r="D55" s="10">
        <f>D28/D46</f>
        <v>6.631406840478439E-2</v>
      </c>
      <c r="E55" s="10">
        <f t="shared" ref="E55:AJ55" si="16">E28/E46</f>
        <v>6.8634136389869177E-2</v>
      </c>
      <c r="F55" s="10">
        <f t="shared" si="16"/>
        <v>7.6588972242309247E-2</v>
      </c>
      <c r="G55" s="10">
        <f t="shared" si="16"/>
        <v>8.0472467375740347E-2</v>
      </c>
      <c r="H55" s="10">
        <f t="shared" si="16"/>
        <v>7.9438949516425772E-2</v>
      </c>
      <c r="I55" s="10">
        <f t="shared" si="16"/>
        <v>8.1031857336142349E-2</v>
      </c>
      <c r="J55" s="10">
        <f t="shared" si="16"/>
        <v>8.2955700553547729E-2</v>
      </c>
      <c r="K55" s="10">
        <f t="shared" si="16"/>
        <v>7.9834225371431297E-2</v>
      </c>
      <c r="L55" s="10">
        <f t="shared" si="16"/>
        <v>7.8474075846600086E-2</v>
      </c>
      <c r="M55" s="10">
        <f t="shared" si="16"/>
        <v>7.6738986651150018E-2</v>
      </c>
      <c r="N55" s="10">
        <f t="shared" si="16"/>
        <v>8.6582178748222632E-2</v>
      </c>
      <c r="O55" s="10">
        <f t="shared" si="16"/>
        <v>8.9753208034911658E-2</v>
      </c>
      <c r="P55" s="10">
        <f t="shared" si="16"/>
        <v>9.2949356607568534E-2</v>
      </c>
      <c r="Q55" s="10">
        <f t="shared" si="16"/>
        <v>0.10224958858720819</v>
      </c>
      <c r="R55" s="10">
        <f t="shared" si="16"/>
        <v>0.1094317867573277</v>
      </c>
      <c r="S55" s="10">
        <f t="shared" si="16"/>
        <v>0.10494015711279883</v>
      </c>
      <c r="T55" s="10">
        <f t="shared" si="16"/>
        <v>0.10913568330567965</v>
      </c>
      <c r="U55" s="10">
        <f t="shared" si="16"/>
        <v>0.11860857776025768</v>
      </c>
      <c r="V55" s="10">
        <f t="shared" si="16"/>
        <v>0.12936133223749482</v>
      </c>
      <c r="W55" s="10">
        <f t="shared" si="16"/>
        <v>0.12383995810543166</v>
      </c>
      <c r="X55" s="10">
        <f t="shared" si="16"/>
        <v>0.12926702761452211</v>
      </c>
      <c r="Y55" s="10">
        <f t="shared" si="16"/>
        <v>0.11957045475621121</v>
      </c>
      <c r="Z55" s="10">
        <f t="shared" si="16"/>
        <v>0.11252630478427762</v>
      </c>
      <c r="AA55" s="10">
        <f t="shared" si="16"/>
        <v>0.10966791912209142</v>
      </c>
      <c r="AB55" s="10">
        <f t="shared" si="16"/>
        <v>0.10818850477181098</v>
      </c>
      <c r="AC55" s="10">
        <f t="shared" si="16"/>
        <v>0.10687380518599947</v>
      </c>
      <c r="AD55" s="10">
        <f t="shared" si="16"/>
        <v>0.10452782847587055</v>
      </c>
      <c r="AE55" s="10">
        <f t="shared" si="16"/>
        <v>0.10086923216125868</v>
      </c>
      <c r="AF55" s="10">
        <f t="shared" si="16"/>
        <v>9.7648594493306803E-2</v>
      </c>
      <c r="AG55" s="10">
        <f t="shared" si="16"/>
        <v>9.7386383414101066E-2</v>
      </c>
      <c r="AH55" s="10">
        <f t="shared" si="16"/>
        <v>9.3218914479641521E-2</v>
      </c>
      <c r="AI55" s="10">
        <f t="shared" si="16"/>
        <v>8.9404775629014888E-2</v>
      </c>
      <c r="AJ55" s="10">
        <f t="shared" si="16"/>
        <v>8.5385668427548647E-2</v>
      </c>
    </row>
    <row r="56" spans="1:36">
      <c r="A56" s="13" t="s">
        <v>123</v>
      </c>
      <c r="D56" s="10">
        <f>D29/D46</f>
        <v>3.3448670981171102E-2</v>
      </c>
      <c r="E56" s="10">
        <f t="shared" ref="E56:AJ56" si="17">E29/E46</f>
        <v>3.5808639498556637E-2</v>
      </c>
      <c r="F56" s="10">
        <f t="shared" si="17"/>
        <v>3.6525853020369044E-2</v>
      </c>
      <c r="G56" s="10">
        <f t="shared" si="17"/>
        <v>3.7164655482073816E-2</v>
      </c>
      <c r="H56" s="10">
        <f t="shared" si="17"/>
        <v>3.9422313579555043E-2</v>
      </c>
      <c r="I56" s="10">
        <f t="shared" si="17"/>
        <v>4.4430132305294731E-2</v>
      </c>
      <c r="J56" s="10">
        <f t="shared" si="17"/>
        <v>4.7184583575524117E-2</v>
      </c>
      <c r="K56" s="10">
        <f t="shared" si="17"/>
        <v>5.2148008072770959E-2</v>
      </c>
      <c r="L56" s="10">
        <f t="shared" si="17"/>
        <v>5.5649203227143118E-2</v>
      </c>
      <c r="M56" s="10">
        <f t="shared" si="17"/>
        <v>5.7422385835251472E-2</v>
      </c>
      <c r="N56" s="10">
        <f t="shared" si="17"/>
        <v>6.0376130822173933E-2</v>
      </c>
      <c r="O56" s="10">
        <f t="shared" si="17"/>
        <v>6.2862751135919451E-2</v>
      </c>
      <c r="P56" s="10">
        <f t="shared" si="17"/>
        <v>6.5502106907528848E-2</v>
      </c>
      <c r="Q56" s="10">
        <f t="shared" si="17"/>
        <v>6.6315273785725992E-2</v>
      </c>
      <c r="R56" s="10">
        <f t="shared" si="17"/>
        <v>6.9884920905240941E-2</v>
      </c>
      <c r="S56" s="10">
        <f t="shared" si="17"/>
        <v>7.3811946261709893E-2</v>
      </c>
      <c r="T56" s="10">
        <f t="shared" si="17"/>
        <v>7.7489376828651521E-2</v>
      </c>
      <c r="U56" s="10">
        <f t="shared" si="17"/>
        <v>8.1090415758126561E-2</v>
      </c>
      <c r="V56" s="10">
        <f t="shared" si="17"/>
        <v>8.1407478031494479E-2</v>
      </c>
      <c r="W56" s="10">
        <f t="shared" si="17"/>
        <v>7.7761051337979697E-2</v>
      </c>
      <c r="X56" s="10">
        <f t="shared" si="17"/>
        <v>8.0224062998290407E-2</v>
      </c>
      <c r="Y56" s="10">
        <f t="shared" si="17"/>
        <v>7.5343200711283101E-2</v>
      </c>
      <c r="Z56" s="10">
        <f t="shared" si="17"/>
        <v>7.9221757003989771E-2</v>
      </c>
      <c r="AA56" s="10">
        <f t="shared" si="17"/>
        <v>8.0383899670013637E-2</v>
      </c>
      <c r="AB56" s="10">
        <f t="shared" si="17"/>
        <v>8.1540966479600088E-2</v>
      </c>
      <c r="AC56" s="10">
        <f t="shared" si="17"/>
        <v>8.335114359204561E-2</v>
      </c>
      <c r="AD56" s="10">
        <f t="shared" si="17"/>
        <v>8.6663875467903662E-2</v>
      </c>
      <c r="AE56" s="10">
        <f t="shared" si="17"/>
        <v>8.7552680321097934E-2</v>
      </c>
      <c r="AF56" s="10">
        <f t="shared" si="17"/>
        <v>9.0177853912905864E-2</v>
      </c>
      <c r="AG56" s="10">
        <f t="shared" si="17"/>
        <v>9.1950389311125133E-2</v>
      </c>
      <c r="AH56" s="10">
        <f t="shared" si="17"/>
        <v>9.3013791854309524E-2</v>
      </c>
      <c r="AI56" s="10">
        <f t="shared" si="17"/>
        <v>9.5921237566187381E-2</v>
      </c>
      <c r="AJ56" s="10">
        <f t="shared" si="17"/>
        <v>9.8600605166981034E-2</v>
      </c>
    </row>
    <row r="57" spans="1:36">
      <c r="A57" s="13" t="s">
        <v>124</v>
      </c>
      <c r="D57" s="10">
        <f>D30/D46</f>
        <v>0.10993054100422042</v>
      </c>
      <c r="E57" s="10">
        <f t="shared" ref="E57:K57" si="18">E30/E46</f>
        <v>0.1118331409809707</v>
      </c>
      <c r="F57" s="10">
        <f t="shared" si="18"/>
        <v>0.11298960343452864</v>
      </c>
      <c r="G57" s="10">
        <f t="shared" si="18"/>
        <v>0.10582335079510463</v>
      </c>
      <c r="H57" s="10">
        <f t="shared" si="18"/>
        <v>9.9713976833874313E-2</v>
      </c>
      <c r="I57" s="10">
        <f t="shared" si="18"/>
        <v>9.7084208104997682E-2</v>
      </c>
      <c r="J57" s="10">
        <f t="shared" si="18"/>
        <v>9.1934509090829647E-2</v>
      </c>
      <c r="K57" s="10">
        <f t="shared" si="18"/>
        <v>8.8243332273599456E-2</v>
      </c>
      <c r="L57" s="10">
        <f t="shared" ref="L57:AJ57" si="19">L30/L46</f>
        <v>8.5964429659115188E-2</v>
      </c>
      <c r="M57" s="10">
        <f t="shared" si="19"/>
        <v>8.7598557943161445E-2</v>
      </c>
      <c r="N57" s="10">
        <f t="shared" si="19"/>
        <v>8.6044785330718673E-2</v>
      </c>
      <c r="O57" s="10">
        <f t="shared" si="19"/>
        <v>8.5514033959961613E-2</v>
      </c>
      <c r="P57" s="10">
        <f t="shared" si="19"/>
        <v>8.8049632854096962E-2</v>
      </c>
      <c r="Q57" s="10">
        <f t="shared" si="19"/>
        <v>8.7182312333550213E-2</v>
      </c>
      <c r="R57" s="10">
        <f t="shared" si="19"/>
        <v>8.5564709246252674E-2</v>
      </c>
      <c r="S57" s="10">
        <f t="shared" si="19"/>
        <v>8.4489782351123241E-2</v>
      </c>
      <c r="T57" s="10">
        <f t="shared" si="19"/>
        <v>8.4371626842112926E-2</v>
      </c>
      <c r="U57" s="10">
        <f t="shared" si="19"/>
        <v>8.5345673699778649E-2</v>
      </c>
      <c r="V57" s="10">
        <f t="shared" si="19"/>
        <v>9.1552542407388748E-2</v>
      </c>
      <c r="W57" s="10">
        <f t="shared" si="19"/>
        <v>9.0940523048781058E-2</v>
      </c>
      <c r="X57" s="10">
        <f t="shared" si="19"/>
        <v>9.0593126699585733E-2</v>
      </c>
      <c r="Y57" s="10">
        <f t="shared" si="19"/>
        <v>9.0492050556686299E-2</v>
      </c>
      <c r="Z57" s="10">
        <f t="shared" si="19"/>
        <v>8.96491988550535E-2</v>
      </c>
      <c r="AA57" s="10">
        <f t="shared" si="19"/>
        <v>9.0757915597252076E-2</v>
      </c>
      <c r="AB57" s="10">
        <f t="shared" si="19"/>
        <v>9.3904402515253144E-2</v>
      </c>
      <c r="AC57" s="10">
        <f t="shared" si="19"/>
        <v>9.6321666585379898E-2</v>
      </c>
      <c r="AD57" s="10">
        <f t="shared" si="19"/>
        <v>9.8145647522886792E-2</v>
      </c>
      <c r="AE57" s="10">
        <f t="shared" si="19"/>
        <v>9.6469586301289753E-2</v>
      </c>
      <c r="AF57" s="10">
        <f t="shared" si="19"/>
        <v>9.7060385543335723E-2</v>
      </c>
      <c r="AG57" s="10">
        <f t="shared" si="19"/>
        <v>0.10206491181825054</v>
      </c>
      <c r="AH57" s="10">
        <f t="shared" si="19"/>
        <v>9.8721097499647179E-2</v>
      </c>
      <c r="AI57" s="10">
        <f t="shared" si="19"/>
        <v>0.10146351732670485</v>
      </c>
      <c r="AJ57" s="10">
        <f t="shared" si="19"/>
        <v>0.10384304935525024</v>
      </c>
    </row>
    <row r="58" spans="1:36">
      <c r="A58" s="13" t="s">
        <v>125</v>
      </c>
      <c r="D58" s="10">
        <f>D31/D46</f>
        <v>7.7480649147057656E-2</v>
      </c>
      <c r="E58" s="10">
        <f t="shared" ref="E58:K58" si="20">E31/E46</f>
        <v>8.2696239472795433E-2</v>
      </c>
      <c r="F58" s="10">
        <f t="shared" si="20"/>
        <v>8.9429051538336246E-2</v>
      </c>
      <c r="G58" s="10">
        <f t="shared" si="20"/>
        <v>8.9069520776167574E-2</v>
      </c>
      <c r="H58" s="10">
        <f t="shared" si="20"/>
        <v>8.6288481494483968E-2</v>
      </c>
      <c r="I58" s="10">
        <f t="shared" si="20"/>
        <v>8.7695063273983423E-2</v>
      </c>
      <c r="J58" s="10">
        <f t="shared" si="20"/>
        <v>8.6692790503331688E-2</v>
      </c>
      <c r="K58" s="10">
        <f t="shared" si="20"/>
        <v>8.3884847667299325E-2</v>
      </c>
      <c r="L58" s="10">
        <f t="shared" ref="L58:AJ58" si="21">L31/L46</f>
        <v>8.0845655089809745E-2</v>
      </c>
      <c r="M58" s="10">
        <f t="shared" si="21"/>
        <v>8.2859064463147253E-2</v>
      </c>
      <c r="N58" s="10">
        <f t="shared" si="21"/>
        <v>7.8178519835339286E-2</v>
      </c>
      <c r="O58" s="10">
        <f t="shared" si="21"/>
        <v>7.5082090957779582E-2</v>
      </c>
      <c r="P58" s="10">
        <f t="shared" si="21"/>
        <v>7.7507504911633787E-2</v>
      </c>
      <c r="Q58" s="10">
        <f t="shared" si="21"/>
        <v>7.7906333595302468E-2</v>
      </c>
      <c r="R58" s="10">
        <f t="shared" si="21"/>
        <v>7.9025120539980703E-2</v>
      </c>
      <c r="S58" s="10">
        <f t="shared" si="21"/>
        <v>7.9317419092598304E-2</v>
      </c>
      <c r="T58" s="10">
        <f t="shared" si="21"/>
        <v>8.0287277318492903E-2</v>
      </c>
      <c r="U58" s="10">
        <f t="shared" si="21"/>
        <v>7.9790878367036341E-2</v>
      </c>
      <c r="V58" s="10">
        <f t="shared" si="21"/>
        <v>8.2000782869685318E-2</v>
      </c>
      <c r="W58" s="10">
        <f t="shared" si="21"/>
        <v>8.056436370787777E-2</v>
      </c>
      <c r="X58" s="10">
        <f t="shared" si="21"/>
        <v>7.9864291816342498E-2</v>
      </c>
      <c r="Y58" s="10">
        <f t="shared" si="21"/>
        <v>8.0928381277590097E-2</v>
      </c>
      <c r="Z58" s="10">
        <f t="shared" si="21"/>
        <v>8.1428583851212211E-2</v>
      </c>
      <c r="AA58" s="10">
        <f t="shared" si="21"/>
        <v>8.3862831167305571E-2</v>
      </c>
      <c r="AB58" s="10">
        <f t="shared" si="21"/>
        <v>8.7197624843448965E-2</v>
      </c>
      <c r="AC58" s="10">
        <f t="shared" si="21"/>
        <v>8.8138353703992756E-2</v>
      </c>
      <c r="AD58" s="10">
        <f t="shared" si="21"/>
        <v>8.9778924168954333E-2</v>
      </c>
      <c r="AE58" s="10">
        <f t="shared" si="21"/>
        <v>9.0428241314392629E-2</v>
      </c>
      <c r="AF58" s="10">
        <f t="shared" si="21"/>
        <v>9.3281280345817591E-2</v>
      </c>
      <c r="AG58" s="10">
        <f t="shared" si="21"/>
        <v>9.5219801678282243E-2</v>
      </c>
      <c r="AH58" s="10">
        <f t="shared" si="21"/>
        <v>9.2201477077547028E-2</v>
      </c>
      <c r="AI58" s="10">
        <f t="shared" si="21"/>
        <v>9.2243837159136685E-2</v>
      </c>
      <c r="AJ58" s="10">
        <f t="shared" si="21"/>
        <v>9.1897653447263902E-2</v>
      </c>
    </row>
    <row r="59" spans="1:36">
      <c r="A59" s="13" t="s">
        <v>126</v>
      </c>
      <c r="D59" s="10">
        <f>D32/D46</f>
        <v>1.8507651964803296E-2</v>
      </c>
      <c r="E59" s="10">
        <f t="shared" ref="E59:K59" si="22">E32/E46</f>
        <v>2.223506635044252E-2</v>
      </c>
      <c r="F59" s="10">
        <f t="shared" si="22"/>
        <v>2.6648948860147438E-2</v>
      </c>
      <c r="G59" s="10">
        <f t="shared" si="22"/>
        <v>3.0503820371374842E-2</v>
      </c>
      <c r="H59" s="10">
        <f t="shared" si="22"/>
        <v>3.4202300216705839E-2</v>
      </c>
      <c r="I59" s="10">
        <f t="shared" si="22"/>
        <v>3.9271210937266925E-2</v>
      </c>
      <c r="J59" s="10">
        <f t="shared" si="22"/>
        <v>3.8562549582944528E-2</v>
      </c>
      <c r="K59" s="10">
        <f t="shared" si="22"/>
        <v>3.6375987816401299E-2</v>
      </c>
      <c r="L59" s="10">
        <f t="shared" ref="L59:AJ59" si="23">L32/L46</f>
        <v>3.6812079630728078E-2</v>
      </c>
      <c r="M59" s="10">
        <f t="shared" si="23"/>
        <v>3.5960397521712213E-2</v>
      </c>
      <c r="N59" s="10">
        <f t="shared" si="23"/>
        <v>3.4025534473046536E-2</v>
      </c>
      <c r="O59" s="10">
        <f t="shared" si="23"/>
        <v>3.3366052251467535E-2</v>
      </c>
      <c r="P59" s="10">
        <f t="shared" si="23"/>
        <v>3.466365823379864E-2</v>
      </c>
      <c r="Q59" s="10">
        <f t="shared" si="23"/>
        <v>3.4838814389324103E-2</v>
      </c>
      <c r="R59" s="10">
        <f t="shared" si="23"/>
        <v>3.5123913492008565E-2</v>
      </c>
      <c r="S59" s="10">
        <f t="shared" si="23"/>
        <v>3.5441131896322441E-2</v>
      </c>
      <c r="T59" s="10">
        <f t="shared" si="23"/>
        <v>3.5929235252729071E-2</v>
      </c>
      <c r="U59" s="10">
        <f t="shared" si="23"/>
        <v>3.7785154867535219E-2</v>
      </c>
      <c r="V59" s="10">
        <f t="shared" si="23"/>
        <v>4.0974145621311638E-2</v>
      </c>
      <c r="W59" s="10">
        <f t="shared" si="23"/>
        <v>4.3406881237329976E-2</v>
      </c>
      <c r="X59" s="10">
        <f t="shared" si="23"/>
        <v>4.378192878720466E-2</v>
      </c>
      <c r="Y59" s="10">
        <f t="shared" si="23"/>
        <v>5.1652252649579129E-2</v>
      </c>
      <c r="Z59" s="10">
        <f t="shared" si="23"/>
        <v>4.8508393080985861E-2</v>
      </c>
      <c r="AA59" s="10">
        <f t="shared" si="23"/>
        <v>4.9052935518881631E-2</v>
      </c>
      <c r="AB59" s="10">
        <f t="shared" si="23"/>
        <v>5.0737058173420307E-2</v>
      </c>
      <c r="AC59" s="10">
        <f t="shared" si="23"/>
        <v>5.3398105237531461E-2</v>
      </c>
      <c r="AD59" s="10">
        <f t="shared" si="23"/>
        <v>5.6183484540988947E-2</v>
      </c>
      <c r="AE59" s="10">
        <f t="shared" si="23"/>
        <v>5.8291840710540291E-2</v>
      </c>
      <c r="AF59" s="10">
        <f t="shared" si="23"/>
        <v>5.9456213310188022E-2</v>
      </c>
      <c r="AG59" s="10">
        <f t="shared" si="23"/>
        <v>6.5326364275737611E-2</v>
      </c>
      <c r="AH59" s="10">
        <f t="shared" si="23"/>
        <v>6.7791436232995134E-2</v>
      </c>
      <c r="AI59" s="10">
        <f t="shared" si="23"/>
        <v>6.9769938986926211E-2</v>
      </c>
      <c r="AJ59" s="10">
        <f t="shared" si="23"/>
        <v>7.1503853197860942E-2</v>
      </c>
    </row>
    <row r="60" spans="1:36">
      <c r="A60" s="13" t="s">
        <v>127</v>
      </c>
      <c r="D60" s="10">
        <f>D33/D46</f>
        <v>3.7636355497062984E-2</v>
      </c>
      <c r="E60" s="10">
        <f t="shared" ref="E60:K60" si="24">E33/E46</f>
        <v>3.7985945283178689E-2</v>
      </c>
      <c r="F60" s="10">
        <f t="shared" si="24"/>
        <v>3.9623080442131378E-2</v>
      </c>
      <c r="G60" s="10">
        <f t="shared" si="24"/>
        <v>4.0747000936667582E-2</v>
      </c>
      <c r="H60" s="10">
        <f t="shared" si="24"/>
        <v>4.1858072734402542E-2</v>
      </c>
      <c r="I60" s="10">
        <f t="shared" si="24"/>
        <v>4.2133655003328607E-2</v>
      </c>
      <c r="J60" s="10">
        <f t="shared" si="24"/>
        <v>4.171380249700591E-2</v>
      </c>
      <c r="K60" s="10">
        <f t="shared" si="24"/>
        <v>4.0620241445789122E-2</v>
      </c>
      <c r="L60" s="10">
        <f t="shared" ref="L60:AJ60" si="25">L33/L46</f>
        <v>3.9925692097111387E-2</v>
      </c>
      <c r="M60" s="10">
        <f t="shared" si="25"/>
        <v>4.2373884914685897E-2</v>
      </c>
      <c r="N60" s="10">
        <f t="shared" si="25"/>
        <v>4.0476660696599505E-2</v>
      </c>
      <c r="O60" s="10">
        <f t="shared" si="25"/>
        <v>4.0129889399532097E-2</v>
      </c>
      <c r="P60" s="10">
        <f t="shared" si="25"/>
        <v>4.1325335922642308E-2</v>
      </c>
      <c r="Q60" s="10">
        <f t="shared" si="25"/>
        <v>4.1707886567319219E-2</v>
      </c>
      <c r="R60" s="10">
        <f t="shared" si="25"/>
        <v>4.2179877357414942E-2</v>
      </c>
      <c r="S60" s="10">
        <f t="shared" si="25"/>
        <v>4.2655691296297253E-2</v>
      </c>
      <c r="T60" s="10">
        <f t="shared" si="25"/>
        <v>4.16197983683433E-2</v>
      </c>
      <c r="U60" s="10">
        <f t="shared" si="25"/>
        <v>4.1214393193736154E-2</v>
      </c>
      <c r="V60" s="10">
        <f t="shared" si="25"/>
        <v>4.1037980120780727E-2</v>
      </c>
      <c r="W60" s="10">
        <f t="shared" si="25"/>
        <v>4.1466917040101033E-2</v>
      </c>
      <c r="X60" s="10">
        <f t="shared" si="25"/>
        <v>4.2217086692015869E-2</v>
      </c>
      <c r="Y60" s="10">
        <f t="shared" si="25"/>
        <v>4.2001388282684543E-2</v>
      </c>
      <c r="Z60" s="10">
        <f t="shared" si="25"/>
        <v>4.2834428802245847E-2</v>
      </c>
      <c r="AA60" s="10">
        <f t="shared" si="25"/>
        <v>4.236007451761685E-2</v>
      </c>
      <c r="AB60" s="10">
        <f t="shared" si="25"/>
        <v>4.2026142939350558E-2</v>
      </c>
      <c r="AC60" s="10">
        <f t="shared" si="25"/>
        <v>4.2143617571266632E-2</v>
      </c>
      <c r="AD60" s="10">
        <f t="shared" si="25"/>
        <v>4.3070863754032775E-2</v>
      </c>
      <c r="AE60" s="10">
        <f t="shared" si="25"/>
        <v>4.3514947943689805E-2</v>
      </c>
      <c r="AF60" s="10">
        <f t="shared" si="25"/>
        <v>4.3898165869162113E-2</v>
      </c>
      <c r="AG60" s="10">
        <f t="shared" si="25"/>
        <v>4.5366759334714006E-2</v>
      </c>
      <c r="AH60" s="10">
        <f t="shared" si="25"/>
        <v>4.4335508294325379E-2</v>
      </c>
      <c r="AI60" s="10">
        <f t="shared" si="25"/>
        <v>4.5364597993158777E-2</v>
      </c>
      <c r="AJ60" s="10">
        <f t="shared" si="25"/>
        <v>4.6226210751036882E-2</v>
      </c>
    </row>
    <row r="61" spans="1:36">
      <c r="A61" s="13" t="s">
        <v>128</v>
      </c>
      <c r="E61" s="10">
        <f>(E47+D47)/2</f>
        <v>0.13746849299406577</v>
      </c>
      <c r="F61" s="10">
        <f t="shared" ref="F61:AJ69" si="26">(F47+E47)/2</f>
        <v>0.13451771983397781</v>
      </c>
      <c r="G61" s="10">
        <f t="shared" si="26"/>
        <v>0.14133742784620046</v>
      </c>
      <c r="H61" s="10">
        <f t="shared" si="26"/>
        <v>0.14199134992919604</v>
      </c>
      <c r="I61" s="10">
        <f t="shared" si="26"/>
        <v>0.13735364389899063</v>
      </c>
      <c r="J61" s="10">
        <f t="shared" si="26"/>
        <v>0.1284755683523427</v>
      </c>
      <c r="K61" s="10">
        <f t="shared" si="26"/>
        <v>0.12492673053816766</v>
      </c>
      <c r="L61" s="10">
        <f t="shared" si="26"/>
        <v>0.13066512737009939</v>
      </c>
      <c r="M61" s="10">
        <f t="shared" si="26"/>
        <v>0.14158727406799043</v>
      </c>
      <c r="N61" s="10">
        <f t="shared" si="26"/>
        <v>0.16775016909569038</v>
      </c>
      <c r="O61" s="10">
        <f t="shared" si="26"/>
        <v>0.19383178942143492</v>
      </c>
      <c r="P61" s="10">
        <f t="shared" si="26"/>
        <v>0.19566684748416882</v>
      </c>
      <c r="Q61" s="10">
        <f t="shared" si="26"/>
        <v>0.19088883817024604</v>
      </c>
      <c r="R61" s="10">
        <f t="shared" si="26"/>
        <v>0.18766645464641252</v>
      </c>
      <c r="S61" s="10">
        <f t="shared" si="26"/>
        <v>0.18356872306433167</v>
      </c>
      <c r="T61" s="10">
        <f t="shared" si="26"/>
        <v>0.18485900212193429</v>
      </c>
      <c r="U61" s="10">
        <f t="shared" si="26"/>
        <v>0.18676141496730086</v>
      </c>
      <c r="V61" s="10">
        <f t="shared" si="26"/>
        <v>0.17562953001219539</v>
      </c>
      <c r="W61" s="10">
        <f t="shared" si="26"/>
        <v>0.1542073127477481</v>
      </c>
      <c r="X61" s="10">
        <f t="shared" si="26"/>
        <v>0.13887489839496986</v>
      </c>
      <c r="Y61" s="10">
        <f t="shared" si="26"/>
        <v>0.13298994377994305</v>
      </c>
      <c r="Z61" s="10">
        <f t="shared" si="26"/>
        <v>0.13125781666131964</v>
      </c>
      <c r="AA61" s="10">
        <f t="shared" si="26"/>
        <v>0.13688764821985583</v>
      </c>
      <c r="AB61" s="10">
        <f t="shared" si="26"/>
        <v>0.1439627457247098</v>
      </c>
      <c r="AC61" s="10">
        <f t="shared" si="26"/>
        <v>0.14241596576670179</v>
      </c>
      <c r="AD61" s="10">
        <f t="shared" si="26"/>
        <v>0.13848265375948976</v>
      </c>
      <c r="AE61" s="10">
        <f t="shared" si="26"/>
        <v>0.13486540521853682</v>
      </c>
      <c r="AF61" s="10">
        <f t="shared" si="26"/>
        <v>0.12916343580218681</v>
      </c>
      <c r="AG61" s="10">
        <f t="shared" si="26"/>
        <v>0.12546846699305747</v>
      </c>
      <c r="AH61" s="10">
        <f t="shared" si="26"/>
        <v>0.12237831365776308</v>
      </c>
      <c r="AI61" s="10">
        <f t="shared" si="26"/>
        <v>0.1162296547462608</v>
      </c>
      <c r="AJ61" s="10">
        <f t="shared" si="26"/>
        <v>0.11125868269511879</v>
      </c>
    </row>
    <row r="62" spans="1:36">
      <c r="A62" s="13" t="s">
        <v>129</v>
      </c>
      <c r="E62" s="10">
        <f t="shared" ref="E62:T73" si="27">(E48+D48)/2</f>
        <v>9.6982111130248863E-3</v>
      </c>
      <c r="F62" s="10">
        <f t="shared" si="27"/>
        <v>9.2574123960274153E-3</v>
      </c>
      <c r="G62" s="10">
        <f t="shared" si="27"/>
        <v>9.2603909735847721E-3</v>
      </c>
      <c r="H62" s="10">
        <f t="shared" si="27"/>
        <v>8.8393249447684449E-3</v>
      </c>
      <c r="I62" s="10">
        <f t="shared" si="27"/>
        <v>8.2034741811524668E-3</v>
      </c>
      <c r="J62" s="10">
        <f t="shared" si="27"/>
        <v>8.0119519688970926E-3</v>
      </c>
      <c r="K62" s="10">
        <f t="shared" si="27"/>
        <v>7.713598322582102E-3</v>
      </c>
      <c r="L62" s="10">
        <f t="shared" si="27"/>
        <v>7.158155888272023E-3</v>
      </c>
      <c r="M62" s="10">
        <f t="shared" si="27"/>
        <v>6.9928408683236926E-3</v>
      </c>
      <c r="N62" s="10">
        <f t="shared" si="27"/>
        <v>7.5946891342348818E-3</v>
      </c>
      <c r="O62" s="10">
        <f t="shared" si="27"/>
        <v>8.073820339732132E-3</v>
      </c>
      <c r="P62" s="10">
        <f t="shared" si="27"/>
        <v>7.9177731445754657E-3</v>
      </c>
      <c r="Q62" s="10">
        <f t="shared" si="27"/>
        <v>7.8256033034277035E-3</v>
      </c>
      <c r="R62" s="10">
        <f t="shared" si="27"/>
        <v>7.9928698038080892E-3</v>
      </c>
      <c r="S62" s="10">
        <f t="shared" si="27"/>
        <v>8.0139721830681625E-3</v>
      </c>
      <c r="T62" s="10">
        <f t="shared" si="27"/>
        <v>7.5620249037424807E-3</v>
      </c>
      <c r="U62" s="10">
        <f t="shared" si="26"/>
        <v>7.0244623208814859E-3</v>
      </c>
      <c r="V62" s="10">
        <f t="shared" si="26"/>
        <v>6.363087934169424E-3</v>
      </c>
      <c r="W62" s="10">
        <f t="shared" si="26"/>
        <v>6.5557954348496317E-3</v>
      </c>
      <c r="X62" s="10">
        <f t="shared" si="26"/>
        <v>7.4843741867909709E-3</v>
      </c>
      <c r="Y62" s="10">
        <f t="shared" si="26"/>
        <v>7.6169471198902017E-3</v>
      </c>
      <c r="Z62" s="10">
        <f t="shared" si="26"/>
        <v>7.3267820357688345E-3</v>
      </c>
      <c r="AA62" s="10">
        <f t="shared" si="26"/>
        <v>7.220581135856349E-3</v>
      </c>
      <c r="AB62" s="10">
        <f t="shared" si="26"/>
        <v>7.0474116625268762E-3</v>
      </c>
      <c r="AC62" s="10">
        <f t="shared" si="26"/>
        <v>6.8424422418466267E-3</v>
      </c>
      <c r="AD62" s="10">
        <f t="shared" si="26"/>
        <v>6.8885028303621778E-3</v>
      </c>
      <c r="AE62" s="10">
        <f t="shared" si="26"/>
        <v>6.8417328296423736E-3</v>
      </c>
      <c r="AF62" s="10">
        <f t="shared" si="26"/>
        <v>6.8071921996794458E-3</v>
      </c>
      <c r="AG62" s="10">
        <f t="shared" si="26"/>
        <v>6.8015088336670863E-3</v>
      </c>
      <c r="AH62" s="10">
        <f t="shared" si="26"/>
        <v>7.0065979384148942E-3</v>
      </c>
      <c r="AI62" s="10">
        <f t="shared" si="26"/>
        <v>7.3688898221371786E-3</v>
      </c>
      <c r="AJ62" s="10">
        <f t="shared" si="26"/>
        <v>7.628613935418263E-3</v>
      </c>
    </row>
    <row r="63" spans="1:36">
      <c r="A63" s="13" t="s">
        <v>130</v>
      </c>
      <c r="E63" s="10">
        <f t="shared" si="27"/>
        <v>0.10233800051881999</v>
      </c>
      <c r="F63" s="10">
        <f t="shared" si="26"/>
        <v>0.10273386479975012</v>
      </c>
      <c r="G63" s="10">
        <f t="shared" si="26"/>
        <v>9.9467860692643073E-2</v>
      </c>
      <c r="H63" s="10">
        <f t="shared" si="26"/>
        <v>9.9617345660962392E-2</v>
      </c>
      <c r="I63" s="10">
        <f t="shared" si="26"/>
        <v>0.10008939334944889</v>
      </c>
      <c r="J63" s="10">
        <f t="shared" si="26"/>
        <v>0.10014319805350927</v>
      </c>
      <c r="K63" s="10">
        <f t="shared" si="26"/>
        <v>0.10249519128436729</v>
      </c>
      <c r="L63" s="10">
        <f t="shared" si="26"/>
        <v>0.10073998336687107</v>
      </c>
      <c r="M63" s="10">
        <f t="shared" si="26"/>
        <v>9.2054053312442541E-2</v>
      </c>
      <c r="N63" s="10">
        <f t="shared" si="26"/>
        <v>8.1496617009177014E-2</v>
      </c>
      <c r="O63" s="10">
        <f t="shared" si="26"/>
        <v>7.3276305239669492E-2</v>
      </c>
      <c r="P63" s="10">
        <f t="shared" si="26"/>
        <v>6.7743497650126078E-2</v>
      </c>
      <c r="Q63" s="10">
        <f t="shared" si="26"/>
        <v>6.4041121151082042E-2</v>
      </c>
      <c r="R63" s="10">
        <f t="shared" si="26"/>
        <v>6.1203828033358894E-2</v>
      </c>
      <c r="S63" s="10">
        <f t="shared" si="26"/>
        <v>5.8270010847843431E-2</v>
      </c>
      <c r="T63" s="10">
        <f t="shared" si="26"/>
        <v>5.3960339527622775E-2</v>
      </c>
      <c r="U63" s="10">
        <f t="shared" si="26"/>
        <v>4.8997616525675101E-2</v>
      </c>
      <c r="V63" s="10">
        <f t="shared" si="26"/>
        <v>4.5671518462371857E-2</v>
      </c>
      <c r="W63" s="10">
        <f t="shared" si="26"/>
        <v>4.6833581980255258E-2</v>
      </c>
      <c r="X63" s="10">
        <f t="shared" si="26"/>
        <v>5.1598426041282806E-2</v>
      </c>
      <c r="Y63" s="10">
        <f t="shared" si="26"/>
        <v>5.2988551083446737E-2</v>
      </c>
      <c r="Z63" s="10">
        <f t="shared" si="26"/>
        <v>4.9918801001554977E-2</v>
      </c>
      <c r="AA63" s="10">
        <f t="shared" si="26"/>
        <v>4.6564981357058798E-2</v>
      </c>
      <c r="AB63" s="10">
        <f t="shared" si="26"/>
        <v>4.4786020100112761E-2</v>
      </c>
      <c r="AC63" s="10">
        <f t="shared" si="26"/>
        <v>4.4335155509621881E-2</v>
      </c>
      <c r="AD63" s="10">
        <f t="shared" si="26"/>
        <v>4.3927480401942734E-2</v>
      </c>
      <c r="AE63" s="10">
        <f t="shared" si="26"/>
        <v>4.3568330649926906E-2</v>
      </c>
      <c r="AF63" s="10">
        <f t="shared" si="26"/>
        <v>4.3597026385792145E-2</v>
      </c>
      <c r="AG63" s="10">
        <f t="shared" si="26"/>
        <v>4.4585898467258786E-2</v>
      </c>
      <c r="AH63" s="10">
        <f t="shared" si="26"/>
        <v>4.6736265476521786E-2</v>
      </c>
      <c r="AI63" s="10">
        <f t="shared" si="26"/>
        <v>4.9456859235375072E-2</v>
      </c>
      <c r="AJ63" s="10">
        <f t="shared" si="26"/>
        <v>5.2126014743742843E-2</v>
      </c>
    </row>
    <row r="64" spans="1:36">
      <c r="A64" s="13" t="s">
        <v>131</v>
      </c>
      <c r="E64" s="10">
        <f t="shared" si="27"/>
        <v>0.12128197488506309</v>
      </c>
      <c r="F64" s="10">
        <f t="shared" si="26"/>
        <v>0.1214664780886457</v>
      </c>
      <c r="G64" s="10">
        <f t="shared" si="26"/>
        <v>0.11784398164698745</v>
      </c>
      <c r="H64" s="10">
        <f t="shared" si="26"/>
        <v>0.11797633545200564</v>
      </c>
      <c r="I64" s="10">
        <f t="shared" si="26"/>
        <v>0.11830029848662241</v>
      </c>
      <c r="J64" s="10">
        <f t="shared" si="26"/>
        <v>0.11831688054770947</v>
      </c>
      <c r="K64" s="10">
        <f t="shared" si="26"/>
        <v>0.12087085924340273</v>
      </c>
      <c r="L64" s="10">
        <f t="shared" si="26"/>
        <v>0.11867176140450475</v>
      </c>
      <c r="M64" s="10">
        <f t="shared" si="26"/>
        <v>0.10890170808464822</v>
      </c>
      <c r="N64" s="10">
        <f t="shared" si="26"/>
        <v>9.7576249035157964E-2</v>
      </c>
      <c r="O64" s="10">
        <f t="shared" si="26"/>
        <v>8.8871870506706946E-2</v>
      </c>
      <c r="P64" s="10">
        <f t="shared" si="26"/>
        <v>8.270809683674267E-2</v>
      </c>
      <c r="Q64" s="10">
        <f t="shared" si="26"/>
        <v>7.8668524022877731E-2</v>
      </c>
      <c r="R64" s="10">
        <f t="shared" si="26"/>
        <v>7.5875743739796803E-2</v>
      </c>
      <c r="S64" s="10">
        <f t="shared" si="26"/>
        <v>7.4589328632585758E-2</v>
      </c>
      <c r="T64" s="10">
        <f t="shared" si="26"/>
        <v>7.1455707399698684E-2</v>
      </c>
      <c r="U64" s="10">
        <f t="shared" si="26"/>
        <v>6.5701920530255642E-2</v>
      </c>
      <c r="V64" s="10">
        <f t="shared" si="26"/>
        <v>6.128049245790234E-2</v>
      </c>
      <c r="W64" s="10">
        <f t="shared" si="26"/>
        <v>6.2041228600759217E-2</v>
      </c>
      <c r="X64" s="10">
        <f t="shared" si="26"/>
        <v>6.7497975241811586E-2</v>
      </c>
      <c r="Y64" s="10">
        <f t="shared" si="26"/>
        <v>6.9197550914304629E-2</v>
      </c>
      <c r="Z64" s="10">
        <f t="shared" si="26"/>
        <v>6.5549918364853049E-2</v>
      </c>
      <c r="AA64" s="10">
        <f t="shared" si="26"/>
        <v>6.1554667363723871E-2</v>
      </c>
      <c r="AB64" s="10">
        <f t="shared" si="26"/>
        <v>5.9502329780342075E-2</v>
      </c>
      <c r="AC64" s="10">
        <f t="shared" si="26"/>
        <v>5.8901459896879962E-2</v>
      </c>
      <c r="AD64" s="10">
        <f t="shared" si="26"/>
        <v>5.8405607514912167E-2</v>
      </c>
      <c r="AE64" s="10">
        <f t="shared" si="26"/>
        <v>5.7752186621488365E-2</v>
      </c>
      <c r="AF64" s="10">
        <f t="shared" si="26"/>
        <v>5.7460622827357574E-2</v>
      </c>
      <c r="AG64" s="10">
        <f t="shared" si="26"/>
        <v>5.74126536394063E-2</v>
      </c>
      <c r="AH64" s="10">
        <f t="shared" si="26"/>
        <v>5.9143848212216132E-2</v>
      </c>
      <c r="AI64" s="10">
        <f t="shared" si="26"/>
        <v>6.2202015057475496E-2</v>
      </c>
      <c r="AJ64" s="10">
        <f t="shared" si="26"/>
        <v>6.4394389123245979E-2</v>
      </c>
    </row>
    <row r="65" spans="1:36">
      <c r="A65" s="13" t="s">
        <v>132</v>
      </c>
      <c r="E65" s="10">
        <f t="shared" si="27"/>
        <v>3.2986475237498612E-2</v>
      </c>
      <c r="F65" s="10">
        <f t="shared" si="26"/>
        <v>3.453890068867671E-2</v>
      </c>
      <c r="G65" s="10">
        <f t="shared" si="26"/>
        <v>3.5965830296676778E-2</v>
      </c>
      <c r="H65" s="10">
        <f t="shared" si="26"/>
        <v>3.6177394414509095E-2</v>
      </c>
      <c r="I65" s="10">
        <f t="shared" si="26"/>
        <v>3.616434353402552E-2</v>
      </c>
      <c r="J65" s="10">
        <f t="shared" si="26"/>
        <v>3.8895912341141217E-2</v>
      </c>
      <c r="K65" s="10">
        <f t="shared" si="26"/>
        <v>4.0788942390224014E-2</v>
      </c>
      <c r="L65" s="10">
        <f t="shared" si="26"/>
        <v>4.0317099718512855E-2</v>
      </c>
      <c r="M65" s="10">
        <f t="shared" si="26"/>
        <v>4.1500607956585334E-2</v>
      </c>
      <c r="N65" s="10">
        <f t="shared" si="26"/>
        <v>4.2170883434150083E-2</v>
      </c>
      <c r="O65" s="10">
        <f t="shared" si="26"/>
        <v>4.3018127796144522E-2</v>
      </c>
      <c r="P65" s="10">
        <f t="shared" si="26"/>
        <v>4.4415112097352993E-2</v>
      </c>
      <c r="Q65" s="10">
        <f t="shared" si="26"/>
        <v>4.3954296593739173E-2</v>
      </c>
      <c r="R65" s="10">
        <f t="shared" si="26"/>
        <v>4.34962699588054E-2</v>
      </c>
      <c r="S65" s="10">
        <f t="shared" si="26"/>
        <v>4.3534607272751387E-2</v>
      </c>
      <c r="T65" s="10">
        <f t="shared" si="26"/>
        <v>4.3164843976651289E-2</v>
      </c>
      <c r="U65" s="10">
        <f t="shared" si="26"/>
        <v>4.2199770975708442E-2</v>
      </c>
      <c r="V65" s="10">
        <f t="shared" si="26"/>
        <v>3.9491668073363649E-2</v>
      </c>
      <c r="W65" s="10">
        <f t="shared" si="26"/>
        <v>4.0367141265291437E-2</v>
      </c>
      <c r="X65" s="10">
        <f t="shared" si="26"/>
        <v>4.4683446220037323E-2</v>
      </c>
      <c r="Y65" s="10">
        <f t="shared" si="26"/>
        <v>4.5829876449616155E-2</v>
      </c>
      <c r="Z65" s="10">
        <f t="shared" si="26"/>
        <v>4.5369345154597548E-2</v>
      </c>
      <c r="AA65" s="10">
        <f t="shared" si="26"/>
        <v>4.4103222181971491E-2</v>
      </c>
      <c r="AB65" s="10">
        <f t="shared" si="26"/>
        <v>4.1959097368343759E-2</v>
      </c>
      <c r="AC65" s="10">
        <f t="shared" si="26"/>
        <v>4.0496208363893275E-2</v>
      </c>
      <c r="AD65" s="10">
        <f t="shared" si="26"/>
        <v>3.9844529824755587E-2</v>
      </c>
      <c r="AE65" s="10">
        <f t="shared" si="26"/>
        <v>3.9513171790513085E-2</v>
      </c>
      <c r="AF65" s="10">
        <f t="shared" si="26"/>
        <v>3.9635375298894437E-2</v>
      </c>
      <c r="AG65" s="10">
        <f t="shared" si="26"/>
        <v>4.0166182679893428E-2</v>
      </c>
      <c r="AH65" s="10">
        <f t="shared" si="26"/>
        <v>4.002437805660352E-2</v>
      </c>
      <c r="AI65" s="10">
        <f t="shared" si="26"/>
        <v>3.9675931871866951E-2</v>
      </c>
      <c r="AJ65" s="10">
        <f t="shared" si="26"/>
        <v>3.9668187005439448E-2</v>
      </c>
    </row>
    <row r="66" spans="1:36">
      <c r="A66" s="13" t="s">
        <v>133</v>
      </c>
      <c r="E66" s="10">
        <f t="shared" si="27"/>
        <v>0.12488271718822155</v>
      </c>
      <c r="F66" s="10">
        <f t="shared" si="26"/>
        <v>0.12795867449756468</v>
      </c>
      <c r="G66" s="10">
        <f t="shared" si="26"/>
        <v>0.12021231280317612</v>
      </c>
      <c r="H66" s="10">
        <f t="shared" si="26"/>
        <v>0.11191406505423163</v>
      </c>
      <c r="I66" s="10">
        <f t="shared" si="26"/>
        <v>0.10362835176966585</v>
      </c>
      <c r="J66" s="10">
        <f t="shared" si="26"/>
        <v>9.8725130581486908E-2</v>
      </c>
      <c r="K66" s="10">
        <f t="shared" si="26"/>
        <v>9.6257516395009415E-2</v>
      </c>
      <c r="L66" s="10">
        <f t="shared" si="26"/>
        <v>9.0839203578259337E-2</v>
      </c>
      <c r="M66" s="10">
        <f t="shared" si="26"/>
        <v>8.8049105855217399E-2</v>
      </c>
      <c r="N66" s="10">
        <f t="shared" si="26"/>
        <v>8.3770386844195271E-2</v>
      </c>
      <c r="O66" s="10">
        <f t="shared" si="26"/>
        <v>7.8683389401546761E-2</v>
      </c>
      <c r="P66" s="10">
        <f t="shared" si="26"/>
        <v>7.7297982007092342E-2</v>
      </c>
      <c r="Q66" s="10">
        <f t="shared" si="26"/>
        <v>7.6788288973893976E-2</v>
      </c>
      <c r="R66" s="10">
        <f t="shared" si="26"/>
        <v>7.6280465721358173E-2</v>
      </c>
      <c r="S66" s="10">
        <f t="shared" si="26"/>
        <v>7.5177940030122264E-2</v>
      </c>
      <c r="T66" s="10">
        <f t="shared" si="26"/>
        <v>7.252516908823825E-2</v>
      </c>
      <c r="U66" s="10">
        <f t="shared" si="26"/>
        <v>7.0054666821880829E-2</v>
      </c>
      <c r="V66" s="10">
        <f t="shared" si="26"/>
        <v>7.1712672750937748E-2</v>
      </c>
      <c r="W66" s="10">
        <f t="shared" si="26"/>
        <v>7.4104838997357508E-2</v>
      </c>
      <c r="X66" s="10">
        <f t="shared" si="26"/>
        <v>7.4228724372303753E-2</v>
      </c>
      <c r="Y66" s="10">
        <f t="shared" si="26"/>
        <v>7.2622656859802043E-2</v>
      </c>
      <c r="Z66" s="10">
        <f t="shared" si="26"/>
        <v>6.9951003669556366E-2</v>
      </c>
      <c r="AA66" s="10">
        <f t="shared" si="26"/>
        <v>6.8712765248866825E-2</v>
      </c>
      <c r="AB66" s="10">
        <f t="shared" si="26"/>
        <v>7.0478794490674762E-2</v>
      </c>
      <c r="AC66" s="10">
        <f t="shared" si="26"/>
        <v>7.1364378422908922E-2</v>
      </c>
      <c r="AD66" s="10">
        <f t="shared" si="26"/>
        <v>6.9396896190311003E-2</v>
      </c>
      <c r="AE66" s="10">
        <f t="shared" si="26"/>
        <v>7.1429019019411261E-2</v>
      </c>
      <c r="AF66" s="10">
        <f t="shared" si="26"/>
        <v>7.6438548623203831E-2</v>
      </c>
      <c r="AG66" s="10">
        <f t="shared" si="26"/>
        <v>7.0438413377557782E-2</v>
      </c>
      <c r="AH66" s="10">
        <f t="shared" si="26"/>
        <v>6.483186296042967E-2</v>
      </c>
      <c r="AI66" s="10">
        <f t="shared" si="26"/>
        <v>6.237692374205854E-2</v>
      </c>
      <c r="AJ66" s="10">
        <f t="shared" si="26"/>
        <v>5.3573891937042546E-2</v>
      </c>
    </row>
    <row r="67" spans="1:36">
      <c r="A67" s="13" t="s">
        <v>134</v>
      </c>
      <c r="E67" s="10">
        <f t="shared" si="27"/>
        <v>2.6503197265257468E-2</v>
      </c>
      <c r="F67" s="10">
        <f t="shared" si="26"/>
        <v>3.1350497449499158E-2</v>
      </c>
      <c r="G67" s="10">
        <f t="shared" si="26"/>
        <v>3.5761719777377687E-2</v>
      </c>
      <c r="H67" s="10">
        <f t="shared" si="26"/>
        <v>3.7197771548192066E-2</v>
      </c>
      <c r="I67" s="10">
        <f t="shared" si="26"/>
        <v>3.7627434676833174E-2</v>
      </c>
      <c r="J67" s="10">
        <f t="shared" si="26"/>
        <v>3.6839113768633386E-2</v>
      </c>
      <c r="K67" s="10">
        <f t="shared" si="26"/>
        <v>3.7336471758435102E-2</v>
      </c>
      <c r="L67" s="10">
        <f t="shared" si="26"/>
        <v>3.772665621218195E-2</v>
      </c>
      <c r="M67" s="10">
        <f t="shared" si="26"/>
        <v>3.6012599569935265E-2</v>
      </c>
      <c r="N67" s="10">
        <f t="shared" si="26"/>
        <v>3.3667571545991287E-2</v>
      </c>
      <c r="O67" s="10">
        <f t="shared" si="26"/>
        <v>3.2024170580703129E-2</v>
      </c>
      <c r="P67" s="10">
        <f t="shared" si="26"/>
        <v>3.0668994620069567E-2</v>
      </c>
      <c r="Q67" s="10">
        <f t="shared" si="26"/>
        <v>2.9792073824790877E-2</v>
      </c>
      <c r="R67" s="10">
        <f t="shared" si="26"/>
        <v>2.9812743290657938E-2</v>
      </c>
      <c r="S67" s="10">
        <f t="shared" si="26"/>
        <v>3.0344223986492499E-2</v>
      </c>
      <c r="T67" s="10">
        <f t="shared" si="26"/>
        <v>3.1506808754124829E-2</v>
      </c>
      <c r="U67" s="10">
        <f t="shared" si="26"/>
        <v>3.224193394289887E-2</v>
      </c>
      <c r="V67" s="10">
        <f t="shared" si="26"/>
        <v>3.3612183490043815E-2</v>
      </c>
      <c r="W67" s="10">
        <f t="shared" si="26"/>
        <v>3.5869818315171859E-2</v>
      </c>
      <c r="X67" s="10">
        <f t="shared" si="26"/>
        <v>3.7337272303928998E-2</v>
      </c>
      <c r="Y67" s="10">
        <f t="shared" si="26"/>
        <v>4.1401996628314841E-2</v>
      </c>
      <c r="Z67" s="10">
        <f t="shared" si="26"/>
        <v>4.4811960992914082E-2</v>
      </c>
      <c r="AA67" s="10">
        <f t="shared" si="26"/>
        <v>4.4217328343427995E-2</v>
      </c>
      <c r="AB67" s="10">
        <f t="shared" si="26"/>
        <v>4.2249918859692696E-2</v>
      </c>
      <c r="AC67" s="10">
        <f t="shared" si="26"/>
        <v>4.0913191138021256E-2</v>
      </c>
      <c r="AD67" s="10">
        <f t="shared" si="26"/>
        <v>4.0305805463759323E-2</v>
      </c>
      <c r="AE67" s="10">
        <f t="shared" si="26"/>
        <v>3.8216631875673091E-2</v>
      </c>
      <c r="AF67" s="10">
        <f t="shared" si="26"/>
        <v>3.5559697214796758E-2</v>
      </c>
      <c r="AG67" s="10">
        <f t="shared" si="26"/>
        <v>3.4235813069555421E-2</v>
      </c>
      <c r="AH67" s="10">
        <f t="shared" si="26"/>
        <v>3.3497933091249293E-2</v>
      </c>
      <c r="AI67" s="10">
        <f t="shared" si="26"/>
        <v>3.1582661054933354E-2</v>
      </c>
      <c r="AJ67" s="10">
        <f t="shared" si="26"/>
        <v>2.9042707668342795E-2</v>
      </c>
    </row>
    <row r="68" spans="1:36">
      <c r="A68" s="13" t="s">
        <v>135</v>
      </c>
      <c r="E68" s="10">
        <f t="shared" si="27"/>
        <v>9.3585378310592132E-2</v>
      </c>
      <c r="F68" s="10">
        <f t="shared" si="26"/>
        <v>6.7677113489040847E-2</v>
      </c>
      <c r="G68" s="10">
        <f t="shared" si="26"/>
        <v>5.7357313325878262E-2</v>
      </c>
      <c r="H68" s="10">
        <f t="shared" si="26"/>
        <v>6.3933957939846547E-2</v>
      </c>
      <c r="I68" s="10">
        <f t="shared" si="26"/>
        <v>7.2347949435030451E-2</v>
      </c>
      <c r="J68" s="10">
        <f t="shared" si="26"/>
        <v>8.0247213004181306E-2</v>
      </c>
      <c r="K68" s="10">
        <f t="shared" si="26"/>
        <v>8.4535400842574132E-2</v>
      </c>
      <c r="L68" s="10">
        <f t="shared" si="26"/>
        <v>9.4493123362399109E-2</v>
      </c>
      <c r="M68" s="10">
        <f t="shared" si="26"/>
        <v>0.10458960384504917</v>
      </c>
      <c r="N68" s="10">
        <f t="shared" si="26"/>
        <v>0.10165489028379868</v>
      </c>
      <c r="O68" s="10">
        <f t="shared" si="26"/>
        <v>9.6024608891225841E-2</v>
      </c>
      <c r="P68" s="10">
        <f t="shared" si="26"/>
        <v>0.10022888557145156</v>
      </c>
      <c r="Q68" s="10">
        <f t="shared" si="26"/>
        <v>0.10294235161209284</v>
      </c>
      <c r="R68" s="10">
        <f t="shared" si="26"/>
        <v>0.10196635602747432</v>
      </c>
      <c r="S68" s="10">
        <f t="shared" si="26"/>
        <v>0.10556796582826708</v>
      </c>
      <c r="T68" s="10">
        <f t="shared" si="26"/>
        <v>0.11022154126455772</v>
      </c>
      <c r="U68" s="10">
        <f t="shared" si="26"/>
        <v>0.11068416813415875</v>
      </c>
      <c r="V68" s="10">
        <f t="shared" si="26"/>
        <v>0.11115416935170261</v>
      </c>
      <c r="W68" s="10">
        <f t="shared" si="26"/>
        <v>0.11786330477573853</v>
      </c>
      <c r="X68" s="10">
        <f t="shared" si="26"/>
        <v>0.11633127369614349</v>
      </c>
      <c r="Y68" s="10">
        <f t="shared" si="26"/>
        <v>0.11438485074368449</v>
      </c>
      <c r="Z68" s="10">
        <f t="shared" si="26"/>
        <v>0.12873617481353589</v>
      </c>
      <c r="AA68" s="10">
        <f t="shared" si="26"/>
        <v>0.13561168516377584</v>
      </c>
      <c r="AB68" s="10">
        <f t="shared" si="26"/>
        <v>0.13017354435557466</v>
      </c>
      <c r="AC68" s="10">
        <f t="shared" si="26"/>
        <v>0.12782050286057636</v>
      </c>
      <c r="AD68" s="10">
        <f t="shared" si="26"/>
        <v>0.12844986611104081</v>
      </c>
      <c r="AE68" s="10">
        <f t="shared" si="26"/>
        <v>0.13006494565335502</v>
      </c>
      <c r="AF68" s="10">
        <f t="shared" si="26"/>
        <v>0.13201359053459638</v>
      </c>
      <c r="AG68" s="10">
        <f t="shared" si="26"/>
        <v>0.13147251128614038</v>
      </c>
      <c r="AH68" s="10">
        <f t="shared" si="26"/>
        <v>0.13308238297146346</v>
      </c>
      <c r="AI68" s="10">
        <f t="shared" si="26"/>
        <v>0.13938199942009533</v>
      </c>
      <c r="AJ68" s="10">
        <f t="shared" si="26"/>
        <v>0.14649504038811412</v>
      </c>
    </row>
    <row r="69" spans="1:36">
      <c r="A69" s="13" t="s">
        <v>136</v>
      </c>
      <c r="E69" s="10">
        <f t="shared" si="27"/>
        <v>6.7474102397326791E-2</v>
      </c>
      <c r="F69" s="10">
        <f t="shared" si="26"/>
        <v>7.2611554316089205E-2</v>
      </c>
      <c r="G69" s="10">
        <f t="shared" si="26"/>
        <v>7.853071980902479E-2</v>
      </c>
      <c r="H69" s="10">
        <f t="shared" si="26"/>
        <v>7.995570844608306E-2</v>
      </c>
      <c r="I69" s="10">
        <f t="shared" si="26"/>
        <v>8.023540342628406E-2</v>
      </c>
      <c r="J69" s="10">
        <f t="shared" si="26"/>
        <v>8.1993778944845039E-2</v>
      </c>
      <c r="K69" s="10">
        <f t="shared" si="26"/>
        <v>8.139496296248952E-2</v>
      </c>
      <c r="L69" s="10">
        <f t="shared" si="26"/>
        <v>7.9154150609015692E-2</v>
      </c>
      <c r="M69" s="10">
        <f t="shared" si="26"/>
        <v>7.7606531248875052E-2</v>
      </c>
      <c r="N69" s="10">
        <f t="shared" si="26"/>
        <v>8.1660582699686318E-2</v>
      </c>
      <c r="O69" s="10">
        <f t="shared" si="26"/>
        <v>8.8167693391567145E-2</v>
      </c>
      <c r="P69" s="10">
        <f t="shared" si="26"/>
        <v>9.1351282321240096E-2</v>
      </c>
      <c r="Q69" s="10">
        <f t="shared" si="26"/>
        <v>9.7599472597388354E-2</v>
      </c>
      <c r="R69" s="10">
        <f t="shared" si="26"/>
        <v>0.10584068767226795</v>
      </c>
      <c r="S69" s="10">
        <f t="shared" si="26"/>
        <v>0.10718597193506327</v>
      </c>
      <c r="T69" s="10">
        <f t="shared" si="26"/>
        <v>0.10703792020923925</v>
      </c>
      <c r="U69" s="10">
        <f t="shared" si="26"/>
        <v>0.11387213053296866</v>
      </c>
      <c r="V69" s="10">
        <f t="shared" si="26"/>
        <v>0.12398495499887625</v>
      </c>
      <c r="W69" s="10">
        <f t="shared" si="26"/>
        <v>0.12660064517146324</v>
      </c>
      <c r="X69" s="10">
        <f t="shared" si="26"/>
        <v>0.12655349285997688</v>
      </c>
      <c r="Y69" s="10">
        <f t="shared" si="26"/>
        <v>0.12441874118536667</v>
      </c>
      <c r="Z69" s="10">
        <f t="shared" si="26"/>
        <v>0.11604837977024442</v>
      </c>
      <c r="AA69" s="10">
        <f t="shared" si="26"/>
        <v>0.11109711195318453</v>
      </c>
      <c r="AB69" s="10">
        <f t="shared" ref="F69:AJ73" si="28">(AB55+AA55)/2</f>
        <v>0.10892821194695121</v>
      </c>
      <c r="AC69" s="10">
        <f t="shared" si="28"/>
        <v>0.10753115497890522</v>
      </c>
      <c r="AD69" s="10">
        <f t="shared" si="28"/>
        <v>0.10570081683093502</v>
      </c>
      <c r="AE69" s="10">
        <f t="shared" si="28"/>
        <v>0.10269853031856462</v>
      </c>
      <c r="AF69" s="10">
        <f t="shared" si="28"/>
        <v>9.9258913327282733E-2</v>
      </c>
      <c r="AG69" s="10">
        <f t="shared" si="28"/>
        <v>9.7517488953703935E-2</v>
      </c>
      <c r="AH69" s="10">
        <f t="shared" si="28"/>
        <v>9.5302648946871293E-2</v>
      </c>
      <c r="AI69" s="10">
        <f t="shared" si="28"/>
        <v>9.1311845054328211E-2</v>
      </c>
      <c r="AJ69" s="10">
        <f t="shared" si="28"/>
        <v>8.739522202828176E-2</v>
      </c>
    </row>
    <row r="70" spans="1:36">
      <c r="A70" s="13" t="s">
        <v>137</v>
      </c>
      <c r="E70" s="10">
        <f t="shared" si="27"/>
        <v>3.4628655239863873E-2</v>
      </c>
      <c r="F70" s="10">
        <f t="shared" si="28"/>
        <v>3.616724625946284E-2</v>
      </c>
      <c r="G70" s="10">
        <f t="shared" si="28"/>
        <v>3.6845254251221427E-2</v>
      </c>
      <c r="H70" s="10">
        <f t="shared" si="28"/>
        <v>3.829348453081443E-2</v>
      </c>
      <c r="I70" s="10">
        <f t="shared" si="28"/>
        <v>4.1926222942424887E-2</v>
      </c>
      <c r="J70" s="10">
        <f t="shared" si="28"/>
        <v>4.5807357940409424E-2</v>
      </c>
      <c r="K70" s="10">
        <f t="shared" si="28"/>
        <v>4.9666295824147541E-2</v>
      </c>
      <c r="L70" s="10">
        <f t="shared" si="28"/>
        <v>5.3898605649957035E-2</v>
      </c>
      <c r="M70" s="10">
        <f t="shared" si="28"/>
        <v>5.6535794531197295E-2</v>
      </c>
      <c r="N70" s="10">
        <f t="shared" si="28"/>
        <v>5.8899258328712706E-2</v>
      </c>
      <c r="O70" s="10">
        <f t="shared" si="28"/>
        <v>6.1619440979046688E-2</v>
      </c>
      <c r="P70" s="10">
        <f t="shared" si="28"/>
        <v>6.4182429021724149E-2</v>
      </c>
      <c r="Q70" s="10">
        <f t="shared" si="28"/>
        <v>6.5908690346627413E-2</v>
      </c>
      <c r="R70" s="10">
        <f t="shared" si="28"/>
        <v>6.8100097345483473E-2</v>
      </c>
      <c r="S70" s="10">
        <f t="shared" si="28"/>
        <v>7.1848433583475424E-2</v>
      </c>
      <c r="T70" s="10">
        <f t="shared" si="28"/>
        <v>7.5650661545180714E-2</v>
      </c>
      <c r="U70" s="10">
        <f t="shared" si="28"/>
        <v>7.9289896293389034E-2</v>
      </c>
      <c r="V70" s="10">
        <f t="shared" si="28"/>
        <v>8.124894689481052E-2</v>
      </c>
      <c r="W70" s="10">
        <f t="shared" si="28"/>
        <v>7.9584264684737088E-2</v>
      </c>
      <c r="X70" s="10">
        <f t="shared" si="28"/>
        <v>7.8992557168135052E-2</v>
      </c>
      <c r="Y70" s="10">
        <f t="shared" si="28"/>
        <v>7.7783631854786761E-2</v>
      </c>
      <c r="Z70" s="10">
        <f t="shared" si="28"/>
        <v>7.7282478857636436E-2</v>
      </c>
      <c r="AA70" s="10">
        <f t="shared" si="28"/>
        <v>7.9802828337001697E-2</v>
      </c>
      <c r="AB70" s="10">
        <f t="shared" si="28"/>
        <v>8.0962433074806855E-2</v>
      </c>
      <c r="AC70" s="10">
        <f t="shared" si="28"/>
        <v>8.2446055035822849E-2</v>
      </c>
      <c r="AD70" s="10">
        <f t="shared" si="28"/>
        <v>8.5007509529974629E-2</v>
      </c>
      <c r="AE70" s="10">
        <f t="shared" si="28"/>
        <v>8.7108277894500791E-2</v>
      </c>
      <c r="AF70" s="10">
        <f t="shared" si="28"/>
        <v>8.8865267117001906E-2</v>
      </c>
      <c r="AG70" s="10">
        <f t="shared" si="28"/>
        <v>9.1064121612015492E-2</v>
      </c>
      <c r="AH70" s="10">
        <f t="shared" si="28"/>
        <v>9.2482090582717336E-2</v>
      </c>
      <c r="AI70" s="10">
        <f t="shared" si="28"/>
        <v>9.4467514710248446E-2</v>
      </c>
      <c r="AJ70" s="10">
        <f t="shared" si="28"/>
        <v>9.7260921366584208E-2</v>
      </c>
    </row>
    <row r="71" spans="1:36">
      <c r="A71" s="13" t="s">
        <v>138</v>
      </c>
      <c r="E71" s="10">
        <f t="shared" si="27"/>
        <v>0.11088184099259557</v>
      </c>
      <c r="F71" s="10">
        <f t="shared" si="28"/>
        <v>0.11241137220774967</v>
      </c>
      <c r="G71" s="10">
        <f t="shared" si="28"/>
        <v>0.10940647711481663</v>
      </c>
      <c r="H71" s="10">
        <f t="shared" si="28"/>
        <v>0.10276866381448947</v>
      </c>
      <c r="I71" s="10">
        <f t="shared" si="28"/>
        <v>9.8399092469435998E-2</v>
      </c>
      <c r="J71" s="10">
        <f t="shared" si="28"/>
        <v>9.4509358597913665E-2</v>
      </c>
      <c r="K71" s="10">
        <f t="shared" si="28"/>
        <v>9.0088920682214552E-2</v>
      </c>
      <c r="L71" s="10">
        <f t="shared" si="28"/>
        <v>8.7103880966357322E-2</v>
      </c>
      <c r="M71" s="10">
        <f t="shared" si="28"/>
        <v>8.678149380113831E-2</v>
      </c>
      <c r="N71" s="10">
        <f t="shared" si="28"/>
        <v>8.6821671636940059E-2</v>
      </c>
      <c r="O71" s="10">
        <f t="shared" si="28"/>
        <v>8.5779409645340143E-2</v>
      </c>
      <c r="P71" s="10">
        <f t="shared" si="28"/>
        <v>8.6781833407029288E-2</v>
      </c>
      <c r="Q71" s="10">
        <f t="shared" si="28"/>
        <v>8.7615972593823588E-2</v>
      </c>
      <c r="R71" s="10">
        <f t="shared" si="28"/>
        <v>8.6373510789901436E-2</v>
      </c>
      <c r="S71" s="10">
        <f t="shared" si="28"/>
        <v>8.502724579868795E-2</v>
      </c>
      <c r="T71" s="10">
        <f t="shared" si="28"/>
        <v>8.4430704596618084E-2</v>
      </c>
      <c r="U71" s="10">
        <f t="shared" si="28"/>
        <v>8.4858650270945787E-2</v>
      </c>
      <c r="V71" s="10">
        <f t="shared" si="28"/>
        <v>8.8449108053583692E-2</v>
      </c>
      <c r="W71" s="10">
        <f t="shared" si="28"/>
        <v>9.1246532728084903E-2</v>
      </c>
      <c r="X71" s="10">
        <f t="shared" si="28"/>
        <v>9.0766824874183388E-2</v>
      </c>
      <c r="Y71" s="10">
        <f t="shared" si="28"/>
        <v>9.0542588628136023E-2</v>
      </c>
      <c r="Z71" s="10">
        <f t="shared" si="28"/>
        <v>9.0070624705869906E-2</v>
      </c>
      <c r="AA71" s="10">
        <f t="shared" si="28"/>
        <v>9.0203557226152781E-2</v>
      </c>
      <c r="AB71" s="10">
        <f t="shared" si="28"/>
        <v>9.233115905625261E-2</v>
      </c>
      <c r="AC71" s="10">
        <f t="shared" si="28"/>
        <v>9.5113034550316528E-2</v>
      </c>
      <c r="AD71" s="10">
        <f t="shared" si="28"/>
        <v>9.7233657054133338E-2</v>
      </c>
      <c r="AE71" s="10">
        <f t="shared" si="28"/>
        <v>9.7307616912088279E-2</v>
      </c>
      <c r="AF71" s="10">
        <f t="shared" si="28"/>
        <v>9.6764985922312738E-2</v>
      </c>
      <c r="AG71" s="10">
        <f t="shared" si="28"/>
        <v>9.9562648680793134E-2</v>
      </c>
      <c r="AH71" s="10">
        <f t="shared" si="28"/>
        <v>0.10039300465894886</v>
      </c>
      <c r="AI71" s="10">
        <f t="shared" si="28"/>
        <v>0.10009230741317601</v>
      </c>
      <c r="AJ71" s="10">
        <f t="shared" si="28"/>
        <v>0.10265328334097754</v>
      </c>
    </row>
    <row r="72" spans="1:36">
      <c r="A72" s="13" t="s">
        <v>139</v>
      </c>
      <c r="E72" s="10">
        <f t="shared" si="27"/>
        <v>8.0088444309926538E-2</v>
      </c>
      <c r="F72" s="10">
        <f t="shared" si="28"/>
        <v>8.6062645505565832E-2</v>
      </c>
      <c r="G72" s="10">
        <f t="shared" si="28"/>
        <v>8.9249286157251917E-2</v>
      </c>
      <c r="H72" s="10">
        <f t="shared" si="28"/>
        <v>8.7679001135325771E-2</v>
      </c>
      <c r="I72" s="10">
        <f t="shared" si="28"/>
        <v>8.6991772384233695E-2</v>
      </c>
      <c r="J72" s="10">
        <f t="shared" si="28"/>
        <v>8.7193926888657555E-2</v>
      </c>
      <c r="K72" s="10">
        <f t="shared" si="28"/>
        <v>8.5288819085315506E-2</v>
      </c>
      <c r="L72" s="10">
        <f t="shared" si="28"/>
        <v>8.2365251378554535E-2</v>
      </c>
      <c r="M72" s="10">
        <f t="shared" si="28"/>
        <v>8.1852359776478506E-2</v>
      </c>
      <c r="N72" s="10">
        <f t="shared" si="28"/>
        <v>8.0518792149243262E-2</v>
      </c>
      <c r="O72" s="10">
        <f t="shared" si="28"/>
        <v>7.6630305396559434E-2</v>
      </c>
      <c r="P72" s="10">
        <f t="shared" si="28"/>
        <v>7.6294797934706685E-2</v>
      </c>
      <c r="Q72" s="10">
        <f t="shared" si="28"/>
        <v>7.7706919253468121E-2</v>
      </c>
      <c r="R72" s="10">
        <f t="shared" si="28"/>
        <v>7.8465727067641586E-2</v>
      </c>
      <c r="S72" s="10">
        <f t="shared" si="28"/>
        <v>7.9171269816289497E-2</v>
      </c>
      <c r="T72" s="10">
        <f t="shared" si="28"/>
        <v>7.9802348205545603E-2</v>
      </c>
      <c r="U72" s="10">
        <f t="shared" si="28"/>
        <v>8.0039077842764622E-2</v>
      </c>
      <c r="V72" s="10">
        <f t="shared" si="28"/>
        <v>8.0895830618360837E-2</v>
      </c>
      <c r="W72" s="10">
        <f t="shared" si="28"/>
        <v>8.1282573288781551E-2</v>
      </c>
      <c r="X72" s="10">
        <f t="shared" si="28"/>
        <v>8.0214327762110127E-2</v>
      </c>
      <c r="Y72" s="10">
        <f t="shared" si="28"/>
        <v>8.0396336546966291E-2</v>
      </c>
      <c r="Z72" s="10">
        <f t="shared" si="28"/>
        <v>8.1178482564401161E-2</v>
      </c>
      <c r="AA72" s="10">
        <f t="shared" si="28"/>
        <v>8.2645707509258898E-2</v>
      </c>
      <c r="AB72" s="10">
        <f t="shared" si="28"/>
        <v>8.5530228005377268E-2</v>
      </c>
      <c r="AC72" s="10">
        <f t="shared" si="28"/>
        <v>8.7667989273720853E-2</v>
      </c>
      <c r="AD72" s="10">
        <f t="shared" si="28"/>
        <v>8.8958638936473544E-2</v>
      </c>
      <c r="AE72" s="10">
        <f t="shared" si="28"/>
        <v>9.0103582741673488E-2</v>
      </c>
      <c r="AF72" s="10">
        <f t="shared" si="28"/>
        <v>9.1854760830105103E-2</v>
      </c>
      <c r="AG72" s="10">
        <f t="shared" si="28"/>
        <v>9.425054101204991E-2</v>
      </c>
      <c r="AH72" s="10">
        <f t="shared" si="28"/>
        <v>9.3710639377914629E-2</v>
      </c>
      <c r="AI72" s="10">
        <f t="shared" si="28"/>
        <v>9.222265711834185E-2</v>
      </c>
      <c r="AJ72" s="10">
        <f t="shared" si="28"/>
        <v>9.2070745303200294E-2</v>
      </c>
    </row>
    <row r="73" spans="1:36">
      <c r="A73" s="13" t="s">
        <v>141</v>
      </c>
      <c r="E73" s="10">
        <f t="shared" si="27"/>
        <v>2.0371359157622906E-2</v>
      </c>
      <c r="F73" s="10">
        <f t="shared" si="28"/>
        <v>2.4442007605294979E-2</v>
      </c>
      <c r="G73" s="10">
        <f t="shared" si="28"/>
        <v>2.857638461576114E-2</v>
      </c>
      <c r="H73" s="10">
        <f t="shared" si="28"/>
        <v>3.2353060294040337E-2</v>
      </c>
      <c r="I73" s="10">
        <f t="shared" si="28"/>
        <v>3.6736755576986385E-2</v>
      </c>
      <c r="J73" s="10">
        <f t="shared" si="28"/>
        <v>3.891688026010573E-2</v>
      </c>
      <c r="K73" s="10">
        <f t="shared" si="28"/>
        <v>3.7469268699672917E-2</v>
      </c>
      <c r="L73" s="10">
        <f t="shared" si="28"/>
        <v>3.6594033723564692E-2</v>
      </c>
      <c r="M73" s="10">
        <f t="shared" si="28"/>
        <v>3.6386238576220142E-2</v>
      </c>
      <c r="N73" s="10">
        <f t="shared" si="28"/>
        <v>3.4992965997379374E-2</v>
      </c>
      <c r="O73" s="10">
        <f t="shared" si="28"/>
        <v>3.3695793362257032E-2</v>
      </c>
      <c r="P73" s="10">
        <f t="shared" si="28"/>
        <v>3.4014855242633091E-2</v>
      </c>
      <c r="Q73" s="10">
        <f t="shared" si="28"/>
        <v>3.4751236311561372E-2</v>
      </c>
      <c r="R73" s="10">
        <f t="shared" si="28"/>
        <v>3.4981363940666338E-2</v>
      </c>
      <c r="S73" s="10">
        <f t="shared" si="28"/>
        <v>3.52825226941655E-2</v>
      </c>
      <c r="T73" s="10">
        <f t="shared" si="28"/>
        <v>3.5685183574525756E-2</v>
      </c>
      <c r="U73" s="10">
        <f t="shared" si="28"/>
        <v>3.6857195060132145E-2</v>
      </c>
      <c r="V73" s="10">
        <f t="shared" si="28"/>
        <v>3.9379650244423428E-2</v>
      </c>
      <c r="W73" s="10">
        <f t="shared" si="28"/>
        <v>4.2190513429320807E-2</v>
      </c>
      <c r="X73" s="10">
        <f t="shared" si="28"/>
        <v>4.3594405012267315E-2</v>
      </c>
      <c r="Y73" s="10">
        <f t="shared" si="28"/>
        <v>4.7717090718391891E-2</v>
      </c>
      <c r="Z73" s="10">
        <f t="shared" si="28"/>
        <v>5.0080322865282495E-2</v>
      </c>
      <c r="AA73" s="10">
        <f t="shared" si="28"/>
        <v>4.8780664299933746E-2</v>
      </c>
      <c r="AB73" s="10">
        <f t="shared" si="28"/>
        <v>4.9894996846150966E-2</v>
      </c>
      <c r="AC73" s="10">
        <f t="shared" si="28"/>
        <v>5.2067581705475888E-2</v>
      </c>
      <c r="AD73" s="10">
        <f t="shared" si="28"/>
        <v>5.4790794889260204E-2</v>
      </c>
      <c r="AE73" s="10">
        <f t="shared" si="28"/>
        <v>5.7237662625764615E-2</v>
      </c>
      <c r="AF73" s="10">
        <f t="shared" si="28"/>
        <v>5.8874027010364156E-2</v>
      </c>
      <c r="AG73" s="10">
        <f t="shared" si="28"/>
        <v>6.2391288792962817E-2</v>
      </c>
      <c r="AH73" s="10">
        <f t="shared" si="28"/>
        <v>6.6558900254366365E-2</v>
      </c>
      <c r="AI73" s="10">
        <f t="shared" si="28"/>
        <v>6.8780687609960672E-2</v>
      </c>
      <c r="AJ73" s="10">
        <f t="shared" si="28"/>
        <v>7.063689609239357E-2</v>
      </c>
    </row>
    <row r="74" spans="1:36">
      <c r="A74" s="13" t="s">
        <v>140</v>
      </c>
      <c r="E74" s="10">
        <f>(E60+D60)/2</f>
        <v>3.781115039012084E-2</v>
      </c>
      <c r="F74" s="10">
        <f t="shared" ref="F74:AJ74" si="29">(F60+E60)/2</f>
        <v>3.880451286265503E-2</v>
      </c>
      <c r="G74" s="10">
        <f t="shared" si="29"/>
        <v>4.018504068939948E-2</v>
      </c>
      <c r="H74" s="10">
        <f t="shared" si="29"/>
        <v>4.1302536835535059E-2</v>
      </c>
      <c r="I74" s="10">
        <f t="shared" si="29"/>
        <v>4.1995863868865571E-2</v>
      </c>
      <c r="J74" s="10">
        <f t="shared" si="29"/>
        <v>4.1923728750167255E-2</v>
      </c>
      <c r="K74" s="10">
        <f t="shared" si="29"/>
        <v>4.1167021971397516E-2</v>
      </c>
      <c r="L74" s="10">
        <f t="shared" si="29"/>
        <v>4.0272966771450258E-2</v>
      </c>
      <c r="M74" s="10">
        <f t="shared" si="29"/>
        <v>4.1149788505898642E-2</v>
      </c>
      <c r="N74" s="10">
        <f t="shared" si="29"/>
        <v>4.1425272805642704E-2</v>
      </c>
      <c r="O74" s="10">
        <f t="shared" si="29"/>
        <v>4.0303275048065801E-2</v>
      </c>
      <c r="P74" s="10">
        <f t="shared" si="29"/>
        <v>4.0727612661087202E-2</v>
      </c>
      <c r="Q74" s="10">
        <f t="shared" si="29"/>
        <v>4.1516611244980767E-2</v>
      </c>
      <c r="R74" s="10">
        <f t="shared" si="29"/>
        <v>4.1943881962367077E-2</v>
      </c>
      <c r="S74" s="10">
        <f t="shared" si="29"/>
        <v>4.2417784326856098E-2</v>
      </c>
      <c r="T74" s="10">
        <f t="shared" si="29"/>
        <v>4.2137744832320273E-2</v>
      </c>
      <c r="U74" s="10">
        <f t="shared" si="29"/>
        <v>4.1417095781039727E-2</v>
      </c>
      <c r="V74" s="10">
        <f t="shared" si="29"/>
        <v>4.1126186657258437E-2</v>
      </c>
      <c r="W74" s="10">
        <f t="shared" si="29"/>
        <v>4.125244858044088E-2</v>
      </c>
      <c r="X74" s="10">
        <f t="shared" si="29"/>
        <v>4.1842001866058451E-2</v>
      </c>
      <c r="Y74" s="10">
        <f t="shared" si="29"/>
        <v>4.210923748735021E-2</v>
      </c>
      <c r="Z74" s="10">
        <f t="shared" si="29"/>
        <v>4.2417908542465195E-2</v>
      </c>
      <c r="AA74" s="10">
        <f t="shared" si="29"/>
        <v>4.2597251659931348E-2</v>
      </c>
      <c r="AB74" s="10">
        <f t="shared" si="29"/>
        <v>4.2193108728483704E-2</v>
      </c>
      <c r="AC74" s="10">
        <f t="shared" si="29"/>
        <v>4.2084880255308599E-2</v>
      </c>
      <c r="AD74" s="10">
        <f t="shared" si="29"/>
        <v>4.2607240662649704E-2</v>
      </c>
      <c r="AE74" s="10">
        <f t="shared" si="29"/>
        <v>4.3292905848861293E-2</v>
      </c>
      <c r="AF74" s="10">
        <f t="shared" si="29"/>
        <v>4.3706556906425956E-2</v>
      </c>
      <c r="AG74" s="10">
        <f t="shared" si="29"/>
        <v>4.463246260193806E-2</v>
      </c>
      <c r="AH74" s="10">
        <f t="shared" si="29"/>
        <v>4.4851133814519689E-2</v>
      </c>
      <c r="AI74" s="10">
        <f t="shared" si="29"/>
        <v>4.4850053143742075E-2</v>
      </c>
      <c r="AJ74" s="10">
        <f t="shared" si="29"/>
        <v>4.579540437209783E-2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"/>
  <sheetViews>
    <sheetView topLeftCell="A10" workbookViewId="0">
      <selection activeCell="A29" sqref="A29"/>
    </sheetView>
  </sheetViews>
  <sheetFormatPr defaultRowHeight="14.5"/>
  <cols>
    <col min="1" max="1" width="14.7265625" bestFit="1" customWidth="1"/>
  </cols>
  <sheetData>
    <row r="1" spans="1:33">
      <c r="B1">
        <v>1981</v>
      </c>
      <c r="C1">
        <f>+B1+1</f>
        <v>1982</v>
      </c>
      <c r="D1">
        <f t="shared" ref="D1:AG1" si="0">+C1+1</f>
        <v>1983</v>
      </c>
      <c r="E1">
        <f t="shared" si="0"/>
        <v>1984</v>
      </c>
      <c r="F1">
        <f t="shared" si="0"/>
        <v>1985</v>
      </c>
      <c r="G1">
        <f t="shared" si="0"/>
        <v>1986</v>
      </c>
      <c r="H1">
        <f t="shared" si="0"/>
        <v>1987</v>
      </c>
      <c r="I1">
        <f t="shared" si="0"/>
        <v>1988</v>
      </c>
      <c r="J1">
        <f t="shared" si="0"/>
        <v>1989</v>
      </c>
      <c r="K1">
        <f t="shared" si="0"/>
        <v>1990</v>
      </c>
      <c r="L1">
        <f t="shared" si="0"/>
        <v>1991</v>
      </c>
      <c r="M1">
        <f t="shared" si="0"/>
        <v>1992</v>
      </c>
      <c r="N1">
        <f t="shared" si="0"/>
        <v>1993</v>
      </c>
      <c r="O1">
        <f t="shared" si="0"/>
        <v>1994</v>
      </c>
      <c r="P1">
        <f t="shared" si="0"/>
        <v>1995</v>
      </c>
      <c r="Q1">
        <f t="shared" si="0"/>
        <v>1996</v>
      </c>
      <c r="R1">
        <f t="shared" si="0"/>
        <v>1997</v>
      </c>
      <c r="S1">
        <f t="shared" si="0"/>
        <v>1998</v>
      </c>
      <c r="T1">
        <f t="shared" si="0"/>
        <v>1999</v>
      </c>
      <c r="U1">
        <f t="shared" si="0"/>
        <v>2000</v>
      </c>
      <c r="V1">
        <f t="shared" si="0"/>
        <v>2001</v>
      </c>
      <c r="W1">
        <f t="shared" si="0"/>
        <v>2002</v>
      </c>
      <c r="X1">
        <f t="shared" si="0"/>
        <v>2003</v>
      </c>
      <c r="Y1">
        <f t="shared" si="0"/>
        <v>2004</v>
      </c>
      <c r="Z1">
        <f t="shared" si="0"/>
        <v>2005</v>
      </c>
      <c r="AA1">
        <f t="shared" si="0"/>
        <v>2006</v>
      </c>
      <c r="AB1">
        <f t="shared" si="0"/>
        <v>2007</v>
      </c>
      <c r="AC1">
        <f t="shared" si="0"/>
        <v>2008</v>
      </c>
      <c r="AD1">
        <f t="shared" si="0"/>
        <v>2009</v>
      </c>
      <c r="AE1">
        <f t="shared" si="0"/>
        <v>2010</v>
      </c>
      <c r="AF1">
        <f t="shared" si="0"/>
        <v>2011</v>
      </c>
      <c r="AG1">
        <f t="shared" si="0"/>
        <v>2012</v>
      </c>
    </row>
    <row r="2" spans="1:33">
      <c r="A2" t="s">
        <v>152</v>
      </c>
      <c r="B2">
        <v>17.132281430533624</v>
      </c>
      <c r="C2">
        <v>7.709138979521013</v>
      </c>
      <c r="D2">
        <v>11.578284303347687</v>
      </c>
      <c r="E2">
        <v>7.6747055638058503</v>
      </c>
      <c r="F2">
        <v>8.3610161567512886</v>
      </c>
      <c r="G2">
        <v>13.132280928939899</v>
      </c>
      <c r="H2">
        <v>8.793794011316125</v>
      </c>
      <c r="I2">
        <v>12.399272827976016</v>
      </c>
      <c r="J2">
        <v>12.023429492747617</v>
      </c>
      <c r="K2">
        <v>16.268110364177545</v>
      </c>
      <c r="L2">
        <v>14.664860386143431</v>
      </c>
      <c r="M2">
        <v>4.1576155950707738</v>
      </c>
      <c r="N2">
        <v>7.3135967774793587</v>
      </c>
      <c r="O2">
        <v>9.7473196465854848</v>
      </c>
      <c r="P2">
        <v>10.488874158466865</v>
      </c>
      <c r="Q2">
        <v>12.392052712929246</v>
      </c>
      <c r="R2">
        <v>6.3430364030483188</v>
      </c>
      <c r="S2">
        <v>2.3379882638952187</v>
      </c>
      <c r="T2">
        <v>0.47017171491445797</v>
      </c>
      <c r="U2">
        <v>4.0189939276991771</v>
      </c>
      <c r="V2">
        <v>7.5068850494798722</v>
      </c>
      <c r="W2">
        <v>8.0355826040156018</v>
      </c>
      <c r="X2">
        <v>4.5727511494443984</v>
      </c>
      <c r="Y2">
        <v>-1.3766496931621686</v>
      </c>
      <c r="Z2">
        <v>6.0149955738953542</v>
      </c>
      <c r="AA2">
        <v>3.644918586074275</v>
      </c>
      <c r="AB2">
        <v>10.110495149509703</v>
      </c>
      <c r="AC2">
        <v>6.1719468193327298</v>
      </c>
      <c r="AD2">
        <v>-2.3849031011703326</v>
      </c>
      <c r="AE2">
        <v>5.3890041669750532</v>
      </c>
      <c r="AF2">
        <v>5.0305307743947703</v>
      </c>
      <c r="AG2">
        <v>6.7857277503369895</v>
      </c>
    </row>
    <row r="3" spans="1:33">
      <c r="A3" t="s">
        <v>149</v>
      </c>
      <c r="B3">
        <v>36.829283471179686</v>
      </c>
      <c r="C3">
        <v>9.4175822907655018</v>
      </c>
      <c r="D3">
        <v>16.884010721591402</v>
      </c>
      <c r="E3">
        <v>16.711498862563069</v>
      </c>
      <c r="F3">
        <v>10.488955863884076</v>
      </c>
      <c r="G3">
        <v>11.75807141890315</v>
      </c>
      <c r="H3">
        <v>4.5222835388424532</v>
      </c>
      <c r="I3">
        <v>17.04989815516771</v>
      </c>
      <c r="J3">
        <v>6.0394480356040336</v>
      </c>
      <c r="K3">
        <v>12.336079094497808</v>
      </c>
      <c r="L3">
        <v>24.692782169404804</v>
      </c>
      <c r="M3">
        <v>11.276158912427835</v>
      </c>
      <c r="N3">
        <v>15.163793791612147</v>
      </c>
      <c r="O3">
        <v>17.751613638663333</v>
      </c>
      <c r="P3">
        <v>17.57554029656476</v>
      </c>
      <c r="Q3">
        <v>12.629858901369605</v>
      </c>
      <c r="R3">
        <v>10.17992138048951</v>
      </c>
      <c r="S3">
        <v>17.467833559414171</v>
      </c>
      <c r="T3">
        <v>5.0757139792378947</v>
      </c>
      <c r="U3">
        <v>7.1998605427585627</v>
      </c>
      <c r="V3">
        <v>4.9407953902833146</v>
      </c>
      <c r="W3">
        <v>9.5732369141402263</v>
      </c>
      <c r="X3">
        <v>2.0191595278670871</v>
      </c>
      <c r="Y3">
        <v>10.560235716468425</v>
      </c>
      <c r="Z3">
        <v>8.057403589317925</v>
      </c>
      <c r="AA3">
        <v>4.318927322569488</v>
      </c>
      <c r="AB3">
        <v>9.3873646218687323</v>
      </c>
      <c r="AC3">
        <v>4.4359427272527618</v>
      </c>
      <c r="AD3">
        <v>2.8528452801206194</v>
      </c>
      <c r="AE3">
        <v>16.094256456090793</v>
      </c>
      <c r="AF3">
        <v>6.6917082228666436</v>
      </c>
      <c r="AG3">
        <v>12.748069746778668</v>
      </c>
    </row>
    <row r="5" spans="1:33">
      <c r="B5">
        <f>+B1</f>
        <v>1981</v>
      </c>
      <c r="C5">
        <f t="shared" ref="C5:AG5" si="1">+C1</f>
        <v>1982</v>
      </c>
      <c r="D5">
        <f t="shared" si="1"/>
        <v>1983</v>
      </c>
      <c r="E5">
        <f t="shared" si="1"/>
        <v>1984</v>
      </c>
      <c r="F5">
        <f t="shared" si="1"/>
        <v>1985</v>
      </c>
      <c r="G5">
        <f t="shared" si="1"/>
        <v>1986</v>
      </c>
      <c r="H5">
        <f t="shared" si="1"/>
        <v>1987</v>
      </c>
      <c r="I5">
        <f t="shared" si="1"/>
        <v>1988</v>
      </c>
      <c r="J5">
        <f t="shared" si="1"/>
        <v>1989</v>
      </c>
      <c r="K5">
        <f t="shared" si="1"/>
        <v>1990</v>
      </c>
      <c r="L5">
        <f t="shared" si="1"/>
        <v>1991</v>
      </c>
      <c r="M5">
        <f t="shared" si="1"/>
        <v>1992</v>
      </c>
      <c r="N5">
        <f t="shared" si="1"/>
        <v>1993</v>
      </c>
      <c r="O5">
        <f t="shared" si="1"/>
        <v>1994</v>
      </c>
      <c r="P5">
        <f t="shared" si="1"/>
        <v>1995</v>
      </c>
      <c r="Q5">
        <f t="shared" si="1"/>
        <v>1996</v>
      </c>
      <c r="R5">
        <f t="shared" si="1"/>
        <v>1997</v>
      </c>
      <c r="S5">
        <f t="shared" si="1"/>
        <v>1998</v>
      </c>
      <c r="T5">
        <f t="shared" si="1"/>
        <v>1999</v>
      </c>
      <c r="U5">
        <f t="shared" si="1"/>
        <v>2000</v>
      </c>
      <c r="V5">
        <f t="shared" si="1"/>
        <v>2001</v>
      </c>
      <c r="W5">
        <f t="shared" si="1"/>
        <v>2002</v>
      </c>
      <c r="X5">
        <f t="shared" si="1"/>
        <v>2003</v>
      </c>
      <c r="Y5">
        <f t="shared" si="1"/>
        <v>2004</v>
      </c>
      <c r="Z5">
        <f t="shared" si="1"/>
        <v>2005</v>
      </c>
      <c r="AA5">
        <f t="shared" si="1"/>
        <v>2006</v>
      </c>
      <c r="AB5">
        <f t="shared" si="1"/>
        <v>2007</v>
      </c>
      <c r="AC5">
        <f t="shared" si="1"/>
        <v>2008</v>
      </c>
      <c r="AD5">
        <f t="shared" si="1"/>
        <v>2009</v>
      </c>
      <c r="AE5">
        <f t="shared" si="1"/>
        <v>2010</v>
      </c>
      <c r="AF5">
        <f t="shared" si="1"/>
        <v>2011</v>
      </c>
      <c r="AG5">
        <f t="shared" si="1"/>
        <v>2012</v>
      </c>
    </row>
    <row r="6" spans="1:33">
      <c r="A6" t="s">
        <v>150</v>
      </c>
      <c r="B6" s="10">
        <v>17.132281430533624</v>
      </c>
      <c r="C6" s="10">
        <v>7.709138979521013</v>
      </c>
      <c r="D6" s="10">
        <v>11.578284303347687</v>
      </c>
      <c r="E6" s="10">
        <v>7.6747055638058503</v>
      </c>
      <c r="F6" s="10">
        <v>8.3610161567512886</v>
      </c>
      <c r="G6" s="10">
        <v>13.132280928939899</v>
      </c>
      <c r="H6" s="10">
        <v>8.793794011316125</v>
      </c>
      <c r="I6" s="10">
        <v>12.399272827976016</v>
      </c>
      <c r="J6" s="10">
        <v>12.023429492747617</v>
      </c>
      <c r="K6" s="10">
        <v>16.268110364177545</v>
      </c>
      <c r="L6" s="10">
        <v>14.664860386143431</v>
      </c>
      <c r="M6" s="10">
        <v>4.1576155950707738</v>
      </c>
      <c r="N6" s="10">
        <v>7.3135967774793587</v>
      </c>
      <c r="O6" s="10">
        <v>9.7473196465854848</v>
      </c>
      <c r="P6" s="10">
        <v>10.488874158466865</v>
      </c>
      <c r="Q6" s="10">
        <v>12.392052712929246</v>
      </c>
      <c r="R6" s="10">
        <v>6.3430364030483188</v>
      </c>
      <c r="S6" s="10">
        <v>2.3379882638952187</v>
      </c>
      <c r="T6" s="10">
        <v>0.47017171491445797</v>
      </c>
      <c r="U6" s="10">
        <v>4.0189939276991771</v>
      </c>
      <c r="V6" s="10">
        <v>7.5068850494798722</v>
      </c>
      <c r="W6" s="10">
        <v>8.0355826040156018</v>
      </c>
      <c r="X6" s="10">
        <v>4.5727511494443984</v>
      </c>
      <c r="Y6" s="10">
        <v>-1.3766496931621686</v>
      </c>
      <c r="Z6" s="10">
        <v>6.0149955738953542</v>
      </c>
      <c r="AA6" s="10">
        <v>3.644918586074275</v>
      </c>
      <c r="AB6" s="10">
        <v>10.110495149509703</v>
      </c>
      <c r="AC6" s="10">
        <v>6.1719468193327298</v>
      </c>
      <c r="AD6" s="10">
        <v>-2.3849031011703326</v>
      </c>
      <c r="AE6" s="10">
        <v>5.3890041669750532</v>
      </c>
      <c r="AF6" s="10">
        <v>5.0305307743947703</v>
      </c>
      <c r="AG6" s="10">
        <v>6.7857277503369895</v>
      </c>
    </row>
    <row r="7" spans="1:33" ht="15" customHeight="1">
      <c r="A7" t="s">
        <v>151</v>
      </c>
      <c r="B7" s="10">
        <v>-4.3386218128848135</v>
      </c>
      <c r="C7" s="10">
        <v>-2.7977084651180539</v>
      </c>
      <c r="D7" s="10">
        <v>-1.5128331974199827</v>
      </c>
      <c r="E7" s="10">
        <v>-5.3222582052195317</v>
      </c>
      <c r="F7" s="10">
        <v>-1.1629038176470097</v>
      </c>
      <c r="G7" s="10">
        <v>0.2591700660541818</v>
      </c>
      <c r="H7" s="10">
        <v>3.4274444137904592</v>
      </c>
      <c r="I7" s="10">
        <v>4.3468909795183253</v>
      </c>
      <c r="J7" s="10">
        <v>-2.1480653754626156</v>
      </c>
      <c r="K7" s="10">
        <v>5.3910622658228657</v>
      </c>
      <c r="L7" s="10">
        <v>-1.4708683141295809</v>
      </c>
      <c r="M7" s="10">
        <v>-5.1125252961201406</v>
      </c>
      <c r="N7" s="10">
        <v>-6.3958539228206268</v>
      </c>
      <c r="O7" s="10">
        <v>-2.8386498566703833</v>
      </c>
      <c r="P7" s="10">
        <v>-6.9115957290165397</v>
      </c>
      <c r="Q7" s="10">
        <v>8.5710724624074466</v>
      </c>
      <c r="R7" s="10">
        <v>-2.6646593261208218</v>
      </c>
      <c r="S7" s="10">
        <v>-15.733575599894978</v>
      </c>
      <c r="T7" s="10">
        <v>-2.8018778044355042</v>
      </c>
      <c r="U7" s="10">
        <v>-0.59181432938866241</v>
      </c>
      <c r="V7" s="10">
        <v>-0.88729145288988231</v>
      </c>
      <c r="W7" s="10">
        <v>1.1713934532312509</v>
      </c>
      <c r="X7" s="10">
        <v>-2.6509014500508687</v>
      </c>
      <c r="Y7" s="10">
        <v>-4.5670324547201213</v>
      </c>
      <c r="Z7" s="10">
        <v>0.87446960578294597</v>
      </c>
      <c r="AA7" s="10">
        <v>-1.065099700272043</v>
      </c>
      <c r="AB7" s="10">
        <v>0.309689206310515</v>
      </c>
      <c r="AC7" s="10">
        <v>-0.71356244680481629</v>
      </c>
      <c r="AD7" s="10">
        <v>-3.9922046831108005</v>
      </c>
      <c r="AE7" s="10">
        <v>-2.9188783645160199</v>
      </c>
      <c r="AF7" s="10">
        <v>3.2866636712920005</v>
      </c>
      <c r="AG7" s="10">
        <v>1.2827483004654416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Korea-Tradable-VA_QI</vt:lpstr>
      <vt:lpstr>Korea-Tradable-LP_I</vt:lpstr>
      <vt:lpstr>Korea-Tradable-TFPva_I</vt:lpstr>
      <vt:lpstr>Korea-Nontradable-VA_QI</vt:lpstr>
      <vt:lpstr>Korea-Nontradable-LP_I</vt:lpstr>
      <vt:lpstr>Korea-Nontradable-TFPva_I</vt:lpstr>
      <vt:lpstr>Weights</vt:lpstr>
      <vt:lpstr>Chart - LP vs TFP changes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Samuels</dc:creator>
  <cp:lastModifiedBy>Maurice OBSTFELD</cp:lastModifiedBy>
  <dcterms:created xsi:type="dcterms:W3CDTF">2010-07-19T22:07:57Z</dcterms:created>
  <dcterms:modified xsi:type="dcterms:W3CDTF">2024-07-06T16:53:38Z</dcterms:modified>
</cp:coreProperties>
</file>